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9420" tabRatio="793"/>
  </bookViews>
  <sheets>
    <sheet name="инф.для членов НС" sheetId="19" r:id="rId1"/>
    <sheet name="тит.л" sheetId="1" r:id="rId2"/>
    <sheet name="разд2" sheetId="2" r:id="rId3"/>
    <sheet name="ф.1" sheetId="3" r:id="rId4"/>
    <sheet name="ф.2" sheetId="4" r:id="rId5"/>
    <sheet name="ф.3" sheetId="5" r:id="rId6"/>
    <sheet name="ф.4(1,2)" sheetId="7" r:id="rId7"/>
    <sheet name="ф.4(3)" sheetId="18" state="hidden" r:id="rId8"/>
    <sheet name="ф.4 (3)" sheetId="13" r:id="rId9"/>
    <sheet name="ф.4(5)" sheetId="16" state="hidden" r:id="rId10"/>
    <sheet name="ф.4(4,5)" sheetId="12" r:id="rId11"/>
    <sheet name="ф.4(6,7)" sheetId="14" r:id="rId12"/>
    <sheet name="ф.4(8)" sheetId="15" state="hidden" r:id="rId13"/>
    <sheet name="ф.4(11)" sheetId="17" state="hidden" r:id="rId14"/>
    <sheet name="ф.5" sheetId="8" r:id="rId15"/>
    <sheet name="ф.6" sheetId="9" r:id="rId16"/>
    <sheet name="ф.7" sheetId="10" r:id="rId17"/>
  </sheets>
  <calcPr calcId="125725"/>
</workbook>
</file>

<file path=xl/calcChain.xml><?xml version="1.0" encoding="utf-8"?>
<calcChain xmlns="http://schemas.openxmlformats.org/spreadsheetml/2006/main">
  <c r="M28" i="4"/>
  <c r="M35"/>
  <c r="M34"/>
  <c r="M33"/>
  <c r="M27"/>
  <c r="M26"/>
  <c r="M24"/>
  <c r="M23"/>
  <c r="M22"/>
  <c r="M20"/>
  <c r="M19"/>
  <c r="M12"/>
  <c r="F33" i="12"/>
  <c r="F55" i="14"/>
  <c r="M14" i="4"/>
  <c r="J35"/>
  <c r="J34"/>
  <c r="J33"/>
  <c r="J28"/>
  <c r="J27"/>
  <c r="J26"/>
  <c r="J24"/>
  <c r="J23"/>
  <c r="J12"/>
  <c r="J14"/>
  <c r="F8" i="9"/>
  <c r="E8"/>
  <c r="E41" i="14"/>
  <c r="E40" s="1"/>
  <c r="E55"/>
  <c r="E33" i="12"/>
  <c r="G11" i="4" l="1"/>
  <c r="D22" i="7"/>
  <c r="G12" i="4" s="1"/>
  <c r="D25" i="7"/>
  <c r="G24" i="4"/>
  <c r="G28" l="1"/>
  <c r="F28" s="1"/>
  <c r="C39" i="14"/>
  <c r="B4" i="3"/>
  <c r="D27" i="12"/>
  <c r="C55" i="15"/>
  <c r="D32" i="12"/>
  <c r="G30" i="4" s="1"/>
  <c r="F30" s="1"/>
  <c r="D46" i="16"/>
  <c r="F12" i="4"/>
  <c r="D55" i="14"/>
  <c r="D10" i="18"/>
  <c r="D9" s="1"/>
  <c r="C12"/>
  <c r="C11"/>
  <c r="F10"/>
  <c r="E10"/>
  <c r="F9"/>
  <c r="E9"/>
  <c r="C8"/>
  <c r="C7"/>
  <c r="F24" i="4"/>
  <c r="D8" i="9"/>
  <c r="C15"/>
  <c r="C14"/>
  <c r="C13"/>
  <c r="M30" i="4"/>
  <c r="J30"/>
  <c r="J19"/>
  <c r="G27"/>
  <c r="F27" s="1"/>
  <c r="G26"/>
  <c r="G23"/>
  <c r="F23" s="1"/>
  <c r="C56" i="14"/>
  <c r="D33" i="12"/>
  <c r="G34" i="4"/>
  <c r="F34" s="1"/>
  <c r="C35" i="12"/>
  <c r="G15" i="4"/>
  <c r="G14"/>
  <c r="F14" s="1"/>
  <c r="C7" i="9"/>
  <c r="C8"/>
  <c r="G33" i="4"/>
  <c r="C34" i="12"/>
  <c r="G35" i="4"/>
  <c r="G19"/>
  <c r="E48" i="17"/>
  <c r="D48"/>
  <c r="F48"/>
  <c r="C47"/>
  <c r="C46"/>
  <c r="C42" i="14"/>
  <c r="C38"/>
  <c r="C25" i="10"/>
  <c r="C14"/>
  <c r="D41" i="14"/>
  <c r="D40" s="1"/>
  <c r="F41"/>
  <c r="F40"/>
  <c r="C54" i="16"/>
  <c r="C45"/>
  <c r="C44"/>
  <c r="D9" i="4"/>
  <c r="F9"/>
  <c r="I26"/>
  <c r="D54" i="15"/>
  <c r="G20" i="4"/>
  <c r="F20" s="1"/>
  <c r="F55" i="15"/>
  <c r="E55"/>
  <c r="F54"/>
  <c r="E54"/>
  <c r="E48"/>
  <c r="F48"/>
  <c r="C47"/>
  <c r="C46"/>
  <c r="C46" i="5"/>
  <c r="C49"/>
  <c r="D49" i="13"/>
  <c r="C52"/>
  <c r="C37" i="14"/>
  <c r="C36" s="1"/>
  <c r="F36"/>
  <c r="F35" s="1"/>
  <c r="E36"/>
  <c r="E35" s="1"/>
  <c r="C34"/>
  <c r="C33"/>
  <c r="C50"/>
  <c r="C51"/>
  <c r="C17" i="5"/>
  <c r="I35" i="4"/>
  <c r="I28"/>
  <c r="C61" i="14"/>
  <c r="F60"/>
  <c r="E60"/>
  <c r="D60"/>
  <c r="C60"/>
  <c r="F59"/>
  <c r="F52" s="1"/>
  <c r="E59"/>
  <c r="D59"/>
  <c r="C59"/>
  <c r="C58"/>
  <c r="C57"/>
  <c r="C6" i="12"/>
  <c r="C7"/>
  <c r="D9"/>
  <c r="E9"/>
  <c r="F9"/>
  <c r="C10"/>
  <c r="C9" s="1"/>
  <c r="C11"/>
  <c r="D13"/>
  <c r="D12" s="1"/>
  <c r="D8" s="1"/>
  <c r="E13"/>
  <c r="E12" s="1"/>
  <c r="E8" s="1"/>
  <c r="F13"/>
  <c r="F12" s="1"/>
  <c r="F8" s="1"/>
  <c r="C14"/>
  <c r="C13" s="1"/>
  <c r="C12" s="1"/>
  <c r="C22"/>
  <c r="C23"/>
  <c r="D25"/>
  <c r="E25"/>
  <c r="F25"/>
  <c r="C26"/>
  <c r="C25" s="1"/>
  <c r="E27"/>
  <c r="F27"/>
  <c r="C28"/>
  <c r="C30"/>
  <c r="C32"/>
  <c r="D31"/>
  <c r="E31"/>
  <c r="F31"/>
  <c r="C36"/>
  <c r="F24" i="10"/>
  <c r="E24" s="1"/>
  <c r="D10"/>
  <c r="E10"/>
  <c r="F10"/>
  <c r="C11"/>
  <c r="C12"/>
  <c r="C13"/>
  <c r="C59" i="13"/>
  <c r="C58"/>
  <c r="F57"/>
  <c r="F55"/>
  <c r="E57"/>
  <c r="E55"/>
  <c r="D57"/>
  <c r="D55"/>
  <c r="D46" s="1"/>
  <c r="C56"/>
  <c r="C54"/>
  <c r="C45"/>
  <c r="C44"/>
  <c r="L35" i="4"/>
  <c r="L33"/>
  <c r="M32"/>
  <c r="M31" s="1"/>
  <c r="L24"/>
  <c r="L23"/>
  <c r="L22"/>
  <c r="L19"/>
  <c r="I33"/>
  <c r="J32"/>
  <c r="I32" s="1"/>
  <c r="I24"/>
  <c r="J22"/>
  <c r="I22" s="1"/>
  <c r="J20"/>
  <c r="I20" s="1"/>
  <c r="I19"/>
  <c r="M18"/>
  <c r="J18"/>
  <c r="G22"/>
  <c r="F22" s="1"/>
  <c r="G32"/>
  <c r="F32" s="1"/>
  <c r="G18"/>
  <c r="F18" s="1"/>
  <c r="M15"/>
  <c r="L15" s="1"/>
  <c r="J15"/>
  <c r="I15" s="1"/>
  <c r="F15"/>
  <c r="L12"/>
  <c r="I12"/>
  <c r="M11"/>
  <c r="L11" s="1"/>
  <c r="L34"/>
  <c r="L32"/>
  <c r="L28"/>
  <c r="L26"/>
  <c r="L25"/>
  <c r="L18"/>
  <c r="L14"/>
  <c r="L13"/>
  <c r="I34"/>
  <c r="I25"/>
  <c r="I23"/>
  <c r="I14"/>
  <c r="I13"/>
  <c r="F25"/>
  <c r="F13"/>
  <c r="C30" i="10"/>
  <c r="C29"/>
  <c r="C28"/>
  <c r="F26"/>
  <c r="E26"/>
  <c r="D26"/>
  <c r="L30" i="4"/>
  <c r="C22" i="10"/>
  <c r="C21"/>
  <c r="C20"/>
  <c r="C19"/>
  <c r="C18"/>
  <c r="C17"/>
  <c r="C16"/>
  <c r="F15"/>
  <c r="E15"/>
  <c r="D15"/>
  <c r="C8"/>
  <c r="C25" i="4"/>
  <c r="D25" s="1"/>
  <c r="C9"/>
  <c r="B9" i="3"/>
  <c r="C7" i="10"/>
  <c r="F24" i="7"/>
  <c r="E24"/>
  <c r="F23"/>
  <c r="E23"/>
  <c r="D24"/>
  <c r="D23" s="1"/>
  <c r="C26"/>
  <c r="C25"/>
  <c r="C22"/>
  <c r="C21"/>
  <c r="F11"/>
  <c r="E11"/>
  <c r="F10"/>
  <c r="E10"/>
  <c r="D11"/>
  <c r="D10" s="1"/>
  <c r="C12"/>
  <c r="C11" s="1"/>
  <c r="C10" s="1"/>
  <c r="C9"/>
  <c r="C8"/>
  <c r="F47" i="5"/>
  <c r="F45" s="1"/>
  <c r="F37"/>
  <c r="F33"/>
  <c r="E47"/>
  <c r="E45" s="1"/>
  <c r="E37"/>
  <c r="E33"/>
  <c r="C52"/>
  <c r="C51"/>
  <c r="C50"/>
  <c r="C48"/>
  <c r="D47"/>
  <c r="D45" s="1"/>
  <c r="C44"/>
  <c r="C43"/>
  <c r="C42"/>
  <c r="C40"/>
  <c r="C39"/>
  <c r="C38"/>
  <c r="D37"/>
  <c r="C36"/>
  <c r="C35"/>
  <c r="C34"/>
  <c r="D33"/>
  <c r="C31"/>
  <c r="D13"/>
  <c r="D9"/>
  <c r="C22"/>
  <c r="C20"/>
  <c r="C19"/>
  <c r="C18"/>
  <c r="C16"/>
  <c r="C15"/>
  <c r="C14"/>
  <c r="C12"/>
  <c r="C11"/>
  <c r="C10"/>
  <c r="C27"/>
  <c r="C26"/>
  <c r="C25"/>
  <c r="C24"/>
  <c r="F23"/>
  <c r="F21" s="1"/>
  <c r="E23"/>
  <c r="E21" s="1"/>
  <c r="D23"/>
  <c r="D21" s="1"/>
  <c r="F13"/>
  <c r="E13"/>
  <c r="F9"/>
  <c r="E9"/>
  <c r="C28"/>
  <c r="C7"/>
  <c r="C15" i="10"/>
  <c r="E49" i="13"/>
  <c r="F49"/>
  <c r="F46" s="1"/>
  <c r="C41" i="14"/>
  <c r="D36"/>
  <c r="E52"/>
  <c r="C57" i="13"/>
  <c r="C55" s="1"/>
  <c r="F46" i="16"/>
  <c r="E46"/>
  <c r="C51" i="13"/>
  <c r="C54" i="15"/>
  <c r="E24" i="12"/>
  <c r="C33" i="5"/>
  <c r="C47"/>
  <c r="C10" i="10"/>
  <c r="F23"/>
  <c r="C26"/>
  <c r="C13" i="4"/>
  <c r="D13" s="1"/>
  <c r="I30"/>
  <c r="J31"/>
  <c r="J29" s="1"/>
  <c r="L20"/>
  <c r="M17"/>
  <c r="L17" s="1"/>
  <c r="I18"/>
  <c r="C24" i="7"/>
  <c r="C23" s="1"/>
  <c r="C37" i="5"/>
  <c r="C13"/>
  <c r="M21" i="4"/>
  <c r="L21" s="1"/>
  <c r="C55" i="14"/>
  <c r="C33" i="12"/>
  <c r="C31" s="1"/>
  <c r="E46" i="13"/>
  <c r="C9" i="5"/>
  <c r="C48" i="17"/>
  <c r="J17" i="4"/>
  <c r="I17" s="1"/>
  <c r="M10"/>
  <c r="L10" s="1"/>
  <c r="F35"/>
  <c r="I27"/>
  <c r="L27"/>
  <c r="F33"/>
  <c r="G31"/>
  <c r="C53" i="13"/>
  <c r="C49" s="1"/>
  <c r="D24" i="10" l="1"/>
  <c r="C24" s="1"/>
  <c r="E23"/>
  <c r="G29" i="4"/>
  <c r="F29" s="1"/>
  <c r="D35" i="14"/>
  <c r="F24" i="12"/>
  <c r="M29" i="4"/>
  <c r="L31"/>
  <c r="F8" i="5"/>
  <c r="E8"/>
  <c r="J11" i="4" s="1"/>
  <c r="J10" s="1"/>
  <c r="I10" s="1"/>
  <c r="C23" i="10"/>
  <c r="C8" i="12"/>
  <c r="C18" i="4"/>
  <c r="D18" s="1"/>
  <c r="E32" i="5"/>
  <c r="F32"/>
  <c r="C21"/>
  <c r="D8"/>
  <c r="I31" i="4"/>
  <c r="C23" i="5"/>
  <c r="C32" i="4"/>
  <c r="D32" s="1"/>
  <c r="C20"/>
  <c r="D20" s="1"/>
  <c r="C35"/>
  <c r="D35" s="1"/>
  <c r="C34"/>
  <c r="D34" s="1"/>
  <c r="E9" i="10"/>
  <c r="F9"/>
  <c r="C46" i="13"/>
  <c r="C10" i="18"/>
  <c r="C9" s="1"/>
  <c r="L29" i="4"/>
  <c r="M16"/>
  <c r="L16" s="1"/>
  <c r="C14"/>
  <c r="D14" s="1"/>
  <c r="J21"/>
  <c r="I21" s="1"/>
  <c r="C23"/>
  <c r="D23" s="1"/>
  <c r="D52" i="14"/>
  <c r="C52" s="1"/>
  <c r="C8" i="5"/>
  <c r="G17" i="4"/>
  <c r="F17" s="1"/>
  <c r="C17" s="1"/>
  <c r="D17" s="1"/>
  <c r="C29" i="12"/>
  <c r="C27" s="1"/>
  <c r="C30" i="4"/>
  <c r="D30" s="1"/>
  <c r="C33"/>
  <c r="D33" s="1"/>
  <c r="D48" i="15"/>
  <c r="C48" s="1"/>
  <c r="C27" i="4"/>
  <c r="D27" s="1"/>
  <c r="C28"/>
  <c r="D28" s="1"/>
  <c r="C12"/>
  <c r="D12" s="1"/>
  <c r="C22"/>
  <c r="D22" s="1"/>
  <c r="C15"/>
  <c r="D15" s="1"/>
  <c r="F31"/>
  <c r="C46" i="16"/>
  <c r="D24" i="12"/>
  <c r="C24" s="1"/>
  <c r="F19" i="4"/>
  <c r="C19" s="1"/>
  <c r="D19" s="1"/>
  <c r="G10"/>
  <c r="F10" s="1"/>
  <c r="F11"/>
  <c r="I29"/>
  <c r="C29" s="1"/>
  <c r="D29" s="1"/>
  <c r="F26"/>
  <c r="C26" s="1"/>
  <c r="D26" s="1"/>
  <c r="G21"/>
  <c r="C24"/>
  <c r="D24" s="1"/>
  <c r="D32" i="5"/>
  <c r="C45"/>
  <c r="C32" s="1"/>
  <c r="C40" i="14"/>
  <c r="C35" s="1"/>
  <c r="D23" i="10"/>
  <c r="D9" s="1"/>
  <c r="C9" s="1"/>
  <c r="J16" i="4" l="1"/>
  <c r="I16" s="1"/>
  <c r="C31"/>
  <c r="D31" s="1"/>
  <c r="I11"/>
  <c r="C11" s="1"/>
  <c r="D11" s="1"/>
  <c r="C10"/>
  <c r="D10" s="1"/>
  <c r="F21"/>
  <c r="G16"/>
  <c r="C21" l="1"/>
  <c r="D21" s="1"/>
  <c r="F16"/>
  <c r="C16" s="1"/>
  <c r="D16" s="1"/>
</calcChain>
</file>

<file path=xl/sharedStrings.xml><?xml version="1.0" encoding="utf-8"?>
<sst xmlns="http://schemas.openxmlformats.org/spreadsheetml/2006/main" count="553" uniqueCount="189">
  <si>
    <t>УТВЕРЖДАЮ</t>
  </si>
  <si>
    <t>"___" _____________ 20___г.</t>
  </si>
  <si>
    <t>финансово-хозяйственной деятельности</t>
  </si>
  <si>
    <t>(дата составления)</t>
  </si>
  <si>
    <t>Наименование структурного подразделения администрации
города, осуществляющего функции и полномочия учредителя</t>
  </si>
  <si>
    <t>Департамент образования администрации города</t>
  </si>
  <si>
    <t>Единица измерения: руб.</t>
  </si>
  <si>
    <t xml:space="preserve">код по ОКЕИ </t>
  </si>
  <si>
    <t>Раздел 1. Реквизиты учреждения</t>
  </si>
  <si>
    <t>Юридический адрес</t>
  </si>
  <si>
    <t>Адрес фактического местонахождения</t>
  </si>
  <si>
    <t>Адрес электронной почты</t>
  </si>
  <si>
    <t>Телефон учреждения</t>
  </si>
  <si>
    <t>Факс учреждения</t>
  </si>
  <si>
    <t>Фамилия, имя, отчество руководителя учреждения, телефон</t>
  </si>
  <si>
    <t xml:space="preserve">Перечень разрешительных документов, лицензий, государственной аккредитации (с указанием номеров, даты выдачи и срока действия), на основании которых учреждение осуществляет деятельность </t>
  </si>
  <si>
    <t>Основной государственный регистрационный номер учреждения (ОГРН), дата государственной регистрации</t>
  </si>
  <si>
    <t>Индентификационный номер налогоплательщика (ИНН)</t>
  </si>
  <si>
    <t>Фамилия, имя, отчество главного бухгалтера, телефон</t>
  </si>
  <si>
    <t>Код причины постановки на учет учреждения в налоговом органе (КПП)</t>
  </si>
  <si>
    <t>№ п/п</t>
  </si>
  <si>
    <t>Отчетные сведения, единица измерения</t>
  </si>
  <si>
    <t>На дату составления плана</t>
  </si>
  <si>
    <t>Общая балансовая стоимость недвижимого муниципального имущества, руб.</t>
  </si>
  <si>
    <t>1.1</t>
  </si>
  <si>
    <t>1.2</t>
  </si>
  <si>
    <t>Стоимость имущества, приобретенного учреждением за счет выделенных собственником имущества учреждению средств, руб.</t>
  </si>
  <si>
    <t>-</t>
  </si>
  <si>
    <t>1.3</t>
  </si>
  <si>
    <t>Стоимость имущества, приобретенного учреждением за счет доходов, полученных от приносящей доход деятельности, руб.</t>
  </si>
  <si>
    <t>2</t>
  </si>
  <si>
    <t>Количество объектов недвижимого имущества, закрепленных за муниципальным учреждением (зданий, строений, помещений), ед.</t>
  </si>
  <si>
    <t>3</t>
  </si>
  <si>
    <r>
      <t>4.</t>
    </r>
    <r>
      <rPr>
        <sz val="12"/>
        <color indexed="8"/>
        <rFont val="Times New Roman"/>
        <family val="1"/>
        <charset val="204"/>
      </rPr>
      <t xml:space="preserve"> Сведения о недвижимом муниципальном имуществе:</t>
    </r>
  </si>
  <si>
    <r>
      <t>5.</t>
    </r>
    <r>
      <rPr>
        <sz val="12"/>
        <color indexed="8"/>
        <rFont val="Times New Roman"/>
        <family val="1"/>
        <charset val="204"/>
      </rPr>
      <t xml:space="preserve"> Сведения о движимом имуществе</t>
    </r>
  </si>
  <si>
    <t>Общая балансовая стоимость движимого муниципального имущества, руб.</t>
  </si>
  <si>
    <t xml:space="preserve">1.1 </t>
  </si>
  <si>
    <t>В том числе балансовая стоимость особо ценного движимого имущества, руб.</t>
  </si>
  <si>
    <t>Форма 1. Показатели финансового состояния учреждения</t>
  </si>
  <si>
    <t>Наименование показателя</t>
  </si>
  <si>
    <t>Сумма, 
руб.</t>
  </si>
  <si>
    <t>Нефинансовые активы, всего</t>
  </si>
  <si>
    <t>в том числе:
остаточная стоимость</t>
  </si>
  <si>
    <t>особо ценное движимое имущество, всего</t>
  </si>
  <si>
    <r>
      <t xml:space="preserve">из них:
</t>
    </r>
    <r>
      <rPr>
        <i/>
        <sz val="11"/>
        <color indexed="8"/>
        <rFont val="Times New Roman"/>
        <family val="1"/>
        <charset val="204"/>
      </rPr>
      <t>недвижимое имущество, всего</t>
    </r>
  </si>
  <si>
    <t>Финансовые активы, всего</t>
  </si>
  <si>
    <t>дебиторская задолжнность по расходам</t>
  </si>
  <si>
    <t>Обязательства, всего</t>
  </si>
  <si>
    <r>
      <t xml:space="preserve">из них:
</t>
    </r>
    <r>
      <rPr>
        <i/>
        <sz val="11"/>
        <color indexed="8"/>
        <rFont val="Times New Roman"/>
        <family val="1"/>
        <charset val="204"/>
      </rPr>
      <t>дебиторская задолженность по доходам</t>
    </r>
  </si>
  <si>
    <r>
      <t xml:space="preserve">из них: 
</t>
    </r>
    <r>
      <rPr>
        <i/>
        <sz val="11"/>
        <color indexed="8"/>
        <rFont val="Times New Roman"/>
        <family val="1"/>
        <charset val="204"/>
      </rPr>
      <t>просроченная кредиторская задолженность</t>
    </r>
  </si>
  <si>
    <t>Форма 2. Показатели по поступлениям и выплатам учреждения</t>
  </si>
  <si>
    <t>В том числе:</t>
  </si>
  <si>
    <t>плановые показатели по годам</t>
  </si>
  <si>
    <t>на 2015 год</t>
  </si>
  <si>
    <t>в том числе:</t>
  </si>
  <si>
    <r>
      <t>Всего</t>
    </r>
    <r>
      <rPr>
        <sz val="11"/>
        <color indexed="8"/>
        <rFont val="Times New Roman"/>
        <family val="1"/>
        <charset val="204"/>
      </rPr>
      <t>, руб.</t>
    </r>
  </si>
  <si>
    <t>по счетам, открытым в кредитных организациях</t>
  </si>
  <si>
    <t>по лицевым счетам, открытым в органах, 
осуществляющих ведение лицевых счетов учреждения</t>
  </si>
  <si>
    <t>КОСГУ</t>
  </si>
  <si>
    <r>
      <t>Всего,</t>
    </r>
    <r>
      <rPr>
        <sz val="11"/>
        <color indexed="8"/>
        <rFont val="Times New Roman"/>
        <family val="1"/>
        <charset val="204"/>
      </rPr>
      <t xml:space="preserve"> руб.</t>
    </r>
  </si>
  <si>
    <t>Х</t>
  </si>
  <si>
    <r>
      <t>Поступления - всего</t>
    </r>
    <r>
      <rPr>
        <sz val="11"/>
        <color indexed="8"/>
        <rFont val="Times New Roman"/>
        <family val="1"/>
        <charset val="204"/>
      </rPr>
      <t>, в том числе:</t>
    </r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</si>
  <si>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</si>
  <si>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</si>
  <si>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</si>
  <si>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планой основе</t>
  </si>
  <si>
    <t>Поступления от иной приносящей доход деятельности</t>
  </si>
  <si>
    <r>
      <t>Выплаты - всего</t>
    </r>
    <r>
      <rPr>
        <sz val="11"/>
        <color indexed="8"/>
        <rFont val="Times New Roman"/>
        <family val="1"/>
        <charset val="204"/>
      </rPr>
      <t>, в том числе:</t>
    </r>
  </si>
  <si>
    <r>
      <t xml:space="preserve">Оплата труда и начисления на выплаты по оплате труда - всего, </t>
    </r>
    <r>
      <rPr>
        <sz val="11"/>
        <color indexed="8"/>
        <rFont val="Times New Roman"/>
        <family val="1"/>
        <charset val="204"/>
      </rPr>
      <t>в том числе:</t>
    </r>
  </si>
  <si>
    <t>Заработная плата</t>
  </si>
  <si>
    <t>Прочие выплаты</t>
  </si>
  <si>
    <t>Начисления на выплаты по оплате труда</t>
  </si>
  <si>
    <r>
      <t xml:space="preserve">Оплата работ, услуг - всего, 
</t>
    </r>
    <r>
      <rPr>
        <sz val="11"/>
        <color indexed="8"/>
        <rFont val="Times New Roman"/>
        <family val="1"/>
        <charset val="204"/>
      </rPr>
      <t>в том числе:</t>
    </r>
  </si>
  <si>
    <t>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</si>
  <si>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</si>
  <si>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</si>
  <si>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</si>
  <si>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</si>
  <si>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</si>
  <si>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</si>
  <si>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</si>
  <si>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</si>
  <si>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 - всего, 
в том числе:</t>
  </si>
  <si>
    <t>Продукты питания</t>
  </si>
  <si>
    <t>Мягкий инвентарь</t>
  </si>
  <si>
    <t>Прочие расходные материалы, предметы снабжения</t>
  </si>
  <si>
    <t>Медикаменты, перевязочные средства и прочие лечебные расходы</t>
  </si>
  <si>
    <t xml:space="preserve">Форма 3. Показатели по поступлениям и выплатам учреждения за счет субсидии на выполнение муниципального задания </t>
  </si>
  <si>
    <r>
      <t xml:space="preserve">Всего, 
</t>
    </r>
    <r>
      <rPr>
        <sz val="11"/>
        <color indexed="8"/>
        <rFont val="Times New Roman"/>
        <family val="1"/>
        <charset val="204"/>
      </rPr>
      <t>руб.</t>
    </r>
  </si>
  <si>
    <t>ВСЕГО по субсидии на выполнение муниципального задания</t>
  </si>
  <si>
    <t>Остаток средств на начало планируемого года</t>
  </si>
  <si>
    <t>Остаток средств на конец планируемого года</t>
  </si>
  <si>
    <t>Поступления</t>
  </si>
  <si>
    <r>
      <t xml:space="preserve">Оплата работ, услуг - всего, </t>
    </r>
    <r>
      <rPr>
        <sz val="11"/>
        <color indexed="8"/>
        <rFont val="Times New Roman"/>
        <family val="1"/>
        <charset val="204"/>
      </rPr>
      <t>в том числе:</t>
    </r>
  </si>
  <si>
    <r>
      <t xml:space="preserve">в том числе, </t>
    </r>
    <r>
      <rPr>
        <b/>
        <u/>
        <sz val="11"/>
        <color indexed="8"/>
        <rFont val="Times New Roman"/>
        <family val="1"/>
        <charset val="204"/>
      </rPr>
      <t>местный бюджет</t>
    </r>
  </si>
  <si>
    <t>Форма 4. Показатели по поступлениям и выплатам учреждения за счет целевых субсидий</t>
  </si>
  <si>
    <t>4.2. На выплаты социального характера работникам учреждений, установленные муниципальными правовыми актами
(код субсидии 006.20.0003)</t>
  </si>
  <si>
    <t xml:space="preserve">Выплаты </t>
  </si>
  <si>
    <t>Форма 5. Показатели по поступлениям и выплатам учреждения за счет бюджетных инвестиций</t>
  </si>
  <si>
    <t>Форма 6. Показатели по поступлениям и выплатам учреждения за счет поступлений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</si>
  <si>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t>Форма 7. Показатели по поступлениям и выплатам учреждения за счет поступлений от иной приносящей доход деятельности</t>
  </si>
  <si>
    <r>
      <t>2.</t>
    </r>
    <r>
      <rPr>
        <sz val="12"/>
        <color indexed="8"/>
        <rFont val="Times New Roman"/>
        <family val="1"/>
        <charset val="204"/>
      </rPr>
      <t xml:space="preserve"> Виды деятельности учреждения, относящиеся к его основным видам деятельности в соответствии с уставом учреждения:</t>
    </r>
  </si>
  <si>
    <t>cro-nv@mail.ru</t>
  </si>
  <si>
    <t>8 (3466) 45-63-42</t>
  </si>
  <si>
    <t>8 (3466) 45-81-60</t>
  </si>
  <si>
    <t>Яковлева Елена Павловна, 
8 (3466) 43-34-08</t>
  </si>
  <si>
    <t>Першина Людмила Викторовна,
8 (3466) 45-63-42</t>
  </si>
  <si>
    <t>1068603001400, 25.01.2006</t>
  </si>
  <si>
    <t>Стоимость имущества, закрепленного собственником имущества за учреждением на праве оперативного управления, руб.,
в том числе каждого объекта:
а) здание МБУ "Центр развития образования"</t>
  </si>
  <si>
    <t>Общая площадь объектов недвижимого имущества, закрепленная за муниципальным учреждением, кв. м., в том числе каждого объекта:
а) здание МБУ "Центр развития образования"</t>
  </si>
  <si>
    <t>Увеличение стоимости материальных запасов - всего,                             в том числе:</t>
  </si>
  <si>
    <t>__________________</t>
  </si>
  <si>
    <t xml:space="preserve">       должность</t>
  </si>
  <si>
    <t xml:space="preserve">      (подпись)</t>
  </si>
  <si>
    <t>(расшифровка подписи)</t>
  </si>
  <si>
    <t>_____________</t>
  </si>
  <si>
    <r>
      <t xml:space="preserve">Всего, 
</t>
    </r>
    <r>
      <rPr>
        <sz val="11"/>
        <rFont val="Times New Roman"/>
        <family val="1"/>
        <charset val="204"/>
      </rPr>
      <t>руб.</t>
    </r>
  </si>
  <si>
    <r>
      <t>Выплаты - всего</t>
    </r>
    <r>
      <rPr>
        <sz val="11"/>
        <rFont val="Times New Roman"/>
        <family val="1"/>
        <charset val="204"/>
      </rPr>
      <t>, в том числе:</t>
    </r>
  </si>
  <si>
    <r>
      <t xml:space="preserve">Оплата труда и начисления на выплаты по оплате труда - всего, </t>
    </r>
    <r>
      <rPr>
        <sz val="11"/>
        <rFont val="Times New Roman"/>
        <family val="1"/>
        <charset val="204"/>
      </rPr>
      <t>в том числе:</t>
    </r>
  </si>
  <si>
    <r>
      <t xml:space="preserve">Оплата работ, услуг - всего, </t>
    </r>
    <r>
      <rPr>
        <sz val="11"/>
        <rFont val="Times New Roman"/>
        <family val="1"/>
        <charset val="204"/>
      </rPr>
      <t>в том числе:</t>
    </r>
  </si>
  <si>
    <t xml:space="preserve">Исполнитель: </t>
  </si>
  <si>
    <t>главный бухгалтер</t>
  </si>
  <si>
    <t>Главный бухгалтер</t>
  </si>
  <si>
    <t>Устав;                                                                                                Распоряжение Главы города от 28.12.2005г.        № 1591</t>
  </si>
  <si>
    <t>на 2016 год</t>
  </si>
  <si>
    <t xml:space="preserve">  </t>
  </si>
  <si>
    <t>4.3. На текущий ремонт
(код субсидии 006.20.0007)</t>
  </si>
  <si>
    <t>Л.В. Першина</t>
  </si>
  <si>
    <t>4.5. 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перспективу до 2020 года" (код субсидии 006.20.0013)</t>
  </si>
  <si>
    <t xml:space="preserve">Увеличение стоимости основных средств </t>
  </si>
  <si>
    <t>4.8. На приобретение оборудования, учебно-методических комплектов и инвентаря                                                                                                                           (код субсидии 006.20.0016)</t>
  </si>
  <si>
    <t>Е.П. Яковлева</t>
  </si>
  <si>
    <t>муниципального автономного учреждения города Нижневартовска "Центр развития образования"</t>
  </si>
  <si>
    <t>4.11. На осуществление расходов в рамках соглашения о взаимном сотрудничестве муниципального образования город Нижневартовск и ОАО "ТНК-ВР Менеджмент"                                                                                                 (код субсидии 006.20.0028)</t>
  </si>
  <si>
    <t>Директор муниципального автономного</t>
  </si>
  <si>
    <t>учреждения города Нижневартовска</t>
  </si>
  <si>
    <t>"Центр развития образования"</t>
  </si>
  <si>
    <r>
      <rPr>
        <b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. Цели деятельности учреждения в соответствии с уставом учреждения:</t>
    </r>
  </si>
  <si>
    <t>содействие развитию муниципальной системы образования в соответствии с требованиями современной образовательной политики.</t>
  </si>
  <si>
    <t>Раздел 2. Сведения о целях , видах деятельности бюджетного (автономного) учреждения, основных показателях финансовой деятельности</t>
  </si>
  <si>
    <t>1) информационно-аналитическая и методическая деятельность, направленная на развитие образовательных организаций;</t>
  </si>
  <si>
    <t>2) организация изучения и анализа профессиональных затруднений,информационных и образовательных потребностей педагогических работников образовательных организаций;</t>
  </si>
  <si>
    <t>3) организация изучения и анализа состояния, результатов деятельности методических служб образовательных организаций, определение направлений совершенствования их деятельности;</t>
  </si>
  <si>
    <t>4) организация изучения, анализа программ (проектов) развития, учебно-дидактических, методических материалов,  других материалов,  разработанных образовательными организациями,  педагогическими  и  руководящими  работниками;</t>
  </si>
  <si>
    <t>5) участие в  создании баз данных о педагогических работниках, обучающихся образовательных организаций;</t>
  </si>
  <si>
    <t xml:space="preserve">6) информирование образовательных организаций, педагогических и руководящих работников образовательных организаций об актуальных направлениях развития общего образования, специального и дополнительного образования детей, о содержании образовательных программ, новых учебниках, учебно-методических комплектах, рекомендациях, цифровых образовательных ресурсах, современных и инновационных образовательных технологиях, ознакомление с новинками педагогической, психологической, методической и научно-популярной литературы, новостной информацией в сфере образования;
</t>
  </si>
  <si>
    <t>7) формирование банка и диссеминация передового педагогического опыта;</t>
  </si>
  <si>
    <t>8) подготовка и организация издания информационных, программных, учебно-дидактических материалов, методических разработок из опыта работы образовательных организаций, педагогических и руководящих работников на печатных и электронных носителях;</t>
  </si>
  <si>
    <t>9) участие в планировании, анализе и организации осуществления повышения квалификации и профессиональной переподготовки педагогических и руководящих работников образовательных организаций в курсовой период;</t>
  </si>
  <si>
    <t>10) участие в планировании, анализе и организации осуществления повышения профессиональной компетентности педагогических и руководящих работников образовательных организаций в межкурсовой период;</t>
  </si>
  <si>
    <t>11) оказание педагогическим работникам образовательных организаций информационно-методической помощи в решении профессиональных затруднений;</t>
  </si>
  <si>
    <t>12) организация и координация деятельности городских методических и профессиональных общественных объединений педагогических работников образовательных организаций, городских методических ресурсных центров;</t>
  </si>
  <si>
    <t>13) организация и проведение форумов, научно-практических конференций, семинаров, педагогических чтений, совещаний, выставок, конкурсов профессионального мастерства, конкурсов программ (проектов), конкурсов методических разработок, ежегодного августо-вского педагогического совещания и других мероприятий с участием образовательных организаций, представительных команд от образовательных организаций, педагогических и руководящих работников;</t>
  </si>
  <si>
    <t>14) содействие общеобразовательным организациям в комплектовании фондов учебников, учебно-методической литературы;</t>
  </si>
  <si>
    <t>15) определение базовых образовательных организаций для проведения мероприятий с участием педагогических работников, обучающихся образовательных организаций;</t>
  </si>
  <si>
    <t>16) организация и проведение мероприятий с участием образовательных организаций, школьных команд, с обучающимися и воспитанниками образовательных организаций города (фестивалей, конкурсов, выставок, предметных олимпиад, профильных школ (смен) для одаренных детей и подростков, научных сессий, слетов научных обществ обучающихся, соревнований, спартакиад, смотров и других мероприятий в сфере образования);</t>
  </si>
  <si>
    <t>17) организация участия педагогических и руководящих работников, обучающихся и воспитанников образовательных организаций города в мероприятиях регионального и всероссийского уровней;</t>
  </si>
  <si>
    <t>18) создание условий для организации на территории города Нижневартовска региональных этапов всероссийской олимпиады школьников, других мероприятий регионального и всероссийского уровней с участием педагогических и руководящих работников, обучающихся и воспитанников образовательных организаций;</t>
  </si>
  <si>
    <t>19) информационно-методическое сопровождение и юридическое консультирование педагогов образовательных организаций, обучающихся, родителей обучающихся при подготовке к государственной итоговой аттестации выпускников;</t>
  </si>
  <si>
    <t>20) организация консультационной работы для педагогических и руководящих работников образовательных организаций по актуальным направлениям образования;</t>
  </si>
  <si>
    <t>21) анализ состояния подготовленности педагогических и руководящих работников в области владения информационно-коммуникационными технологиями;</t>
  </si>
  <si>
    <t>22) участие в анализе состояния программно-технического обеспечения образовательных организаций;</t>
  </si>
  <si>
    <t>23) организационно-техническая и методическая деятельность, направленная на информа-тизацию образовательных организаций;</t>
  </si>
  <si>
    <t>24) информационно-методическое сопровождение мониторингов, информационных систем в сфере образования;</t>
  </si>
  <si>
    <t>25) организационно-методическое сопровождение официальных сайтов образовательных организаций в сети Интернет;</t>
  </si>
  <si>
    <t>26) техническое обслуживание, организационно-методическое сопровождение портала «Система образования города Нижневартовска»;</t>
  </si>
  <si>
    <t>27) участие  в организации и проведении независимой оценки качества работы образова-тельных организаций, обеспечении общественного участия в процессах  развития  муни-ципальной  системы  образования;</t>
  </si>
  <si>
    <t>28) взаимодействие  и  координация  осуществления  методической   деятельности  с  соот-ветствующими  подразделениями  департамента образования и  учреждениями  дополни-тельного  профессионального  (педагогического)  образования;</t>
  </si>
  <si>
    <t>29) взаимодействие  с  учреждениями  среднего  и высшего профессионального  образо-вания  в  осуществлении научно-методической поддержки педагогических  и  руководящих  работников  образовательных организаций, организации  работы  с обучающимися;</t>
  </si>
  <si>
    <t xml:space="preserve">30) маркетинг  информационно-методических  и технических  услуг, оказываемых  муни-ципальным  автономным  учреждением  города Нижневартовска «Центр развития образования».
</t>
  </si>
  <si>
    <r>
      <rPr>
        <b/>
        <sz val="12"/>
        <color indexed="8"/>
        <rFont val="Times New Roman"/>
        <family val="1"/>
        <charset val="204"/>
      </rPr>
      <t>3.</t>
    </r>
    <r>
      <rPr>
        <sz val="12"/>
        <color indexed="8"/>
        <rFont val="Times New Roman"/>
        <family val="1"/>
        <charset val="204"/>
      </rPr>
      <t xml:space="preserve"> Перечень услуг (работ), относящихся в соответствии с уставом учреждения к его основному виду деятельности, предусмотренному пунктом 2.2 устава, в сфере образования, для граждан и юридических лиц осуществляется за плату:</t>
    </r>
  </si>
  <si>
    <t>1) предоставление  физическим  и  юридическим  лицам  образовательных услуг  по  реализации  дополнительных  профессиональных программ повышения  квалификации  в  области освоения информационно-коммуникационных и других  образовательных  технологий в форме лекций, стажировок,  консультаций, семинаров, курсов с выдачей документов установленного образца;</t>
  </si>
  <si>
    <t>2) администрирование и техническое обслуживание ресурсов единой информационной среды образовательных организаций;</t>
  </si>
  <si>
    <t>3) техническое сопровождение серверного оборудования и локальных сетей юридических лиц;</t>
  </si>
  <si>
    <t>4) разработка и техническое сопровождение официальных сайтов физических и юридиче-ских лиц;</t>
  </si>
  <si>
    <t xml:space="preserve">5) осуществление  подбора  программного  обеспечения  и    аппаратных средств  вычислительной  техники  для  физических  и  юридических  лиц;
</t>
  </si>
  <si>
    <t xml:space="preserve">6) организация  и  обслуживание  проведения  на базе муниципального автономного учре-ждения  города  Нижневартовска  «Центр  развития образования» физическими  и  юриди-ческими  лицами  семинаров,  курсов,  конференций, лекций, тренингов, выставок, конкурсов.
</t>
  </si>
  <si>
    <t>на 2015 год и плановый период 2016 и 2017 годов</t>
  </si>
  <si>
    <t>" 04  "  декабря  2014 г.</t>
  </si>
  <si>
    <t>628611, Тюменская обл., ХМАО-Югра, 
г. Нижневартовск, ул. Мира, д.56 "б"</t>
  </si>
  <si>
    <t>4.1. На компенсацию расходов на оплату стоимости проезда и провоза багажа к месту использования отпуска и обратно работникам учреждения и неработающих членов его семьи(код субсидии 006.20.0002)</t>
  </si>
  <si>
    <t>на 2017 год</t>
  </si>
  <si>
    <t>ПРОЕКТ ПЛАНА</t>
  </si>
  <si>
    <t>4.3. "На расходы, не отнесенные к нормативным затратам, связанным с выполнением муниципального задания, к бюджетным инвестициям и к публичным обязательствам перед физическими лицами в денежной форме, полномочия по исполнению которых переданы в установленном порядке учреждению"
(код субсидии 006.20.0010)</t>
  </si>
  <si>
    <t>4.4. Муниципальная программа "Комплексные меры по пропаганде здорового образа жизни (профилактика наркомании, токсикомании) в городе Нижневартовске на 2013-2015 годы (код субсидии 006.20.0014)</t>
  </si>
  <si>
    <t>4.5. Муниципальная программа "Развитие образования города Нижневартовска на 2015-2020 годы"
(код субсидии 006.20.0015)</t>
  </si>
  <si>
    <t>4.6. Муниципальная программа "Профилактика терроризма и экстремизма в городе Нижневартовске на 2015-2020 годы" (код субсидии 006.20.0017)</t>
  </si>
  <si>
    <t>4.7. Муниципальная программа "Комплекс мероприятий по профилактике правонарушений в городе Нижневартовске на 2015-2020 годы"                                                                                       (код субсидии 006.20.0034)</t>
  </si>
  <si>
    <t xml:space="preserve">           Проект Плана финансово-хозяйственной деятельности составлен   в  полном соответствии с Законом Российской Федерации от 03.11.2006 года № 174-ФЗ «Об автономных учреждениях», а также приказом департамента образования администрации города Нижневартовска от 14.09.2011 № 357 «О Порядке составления и утверждения плана финансово-хозяйственной деятельности подведомственных  муниципальных учреждений».
Проект плана содержит три  раздела.
В первом разделе отражены реквизиты учреждения.
Во втором разделе  отражены сведения о целях и задачах, видах деятельности учреждения в соответствии с изменениями, внесёнными в Устав автономного учреждения, утвержденным перечнем муниципальных услуг (работ), основных показателях финансовой деятельности. 
            В третьем разделе  отражены показатели финансового состояния учреждения.
            В план финансово-хозяйственной деятельности МАУ г. Нижневартовска «ЦРО» на 2015 год и на плановый период 2016-2017г.г. от 04.12.2014г. внесены  следующие изменения:
           - произведено увеличение доходов и расходов в рамках муниципального задания по КОСГУ 211 «Заработная плата» на 1777000,00 руб., по КОСГУ 213 «Начисления на выплаты по оплате труда» на 859000,00 руб.;
           - произведено увеличение доходов и расходов по иным субсидиям по оплате проезда и провоза багажа к месту использования отпуска и обратно работникам учреждения и членам их семей на 454000,00 руб.;
           - произведено увеличение доходов  и расходов по социальным выплатам работникам учреждения по уходу на пенсию на 131000,00 руб.;
           - произведено изменение доходов и расходов по муниципальным программам в связи с плановыми показателями:  «Комплексные меры по пропаганде здорового образа жизни (профилактика наркомании, токсикомании) в городе Нижневартовске на 2013-2015г.г. (увеличение на 45000,00 руб.), Развитие образования города Нижневартовска на 2015-2020 годы» (уменьшение на 68200,00 руб.), «Профилактика терроризма и экстремизма в городе Нижневартовске на 2015-2020 годы» (уменьшение на 40000,00 руб.), «Комплекс мероприятий по профилактике правонарушений в городе Нижневартовске на 2015-2020 годы» (увеличение на 1995300,00 руб.).
             Уважаемые члены Наблюдательного Совета, просим Вас согласовать план финансово-хозяйственной деятельности МАУ г. Нижневартовска «ЦРО» на 2015 год и на плановый период 2016-2017г.г. от 04.12.2014г. 
главный бухгалтер МАУ 
г.Нижневартовска «ЦРО»                                                                                                                                                                                                              Першина Л.В.
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</si>
</sst>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8" fillId="0" borderId="3" xfId="0" applyFont="1" applyBorder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1"/>
    </xf>
    <xf numFmtId="4" fontId="11" fillId="0" borderId="1" xfId="0" applyNumberFormat="1" applyFont="1" applyBorder="1" applyAlignment="1">
      <alignment horizontal="left" vertical="center"/>
    </xf>
    <xf numFmtId="4" fontId="30" fillId="0" borderId="1" xfId="0" applyNumberFormat="1" applyFont="1" applyBorder="1" applyAlignment="1">
      <alignment horizontal="justify" vertical="top" wrapText="1"/>
    </xf>
    <xf numFmtId="4" fontId="30" fillId="0" borderId="1" xfId="0" applyNumberFormat="1" applyFont="1" applyBorder="1" applyAlignment="1">
      <alignment horizontal="left" vertical="center"/>
    </xf>
    <xf numFmtId="4" fontId="3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0" fillId="0" borderId="6" xfId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9" fillId="0" borderId="3" xfId="0" applyFont="1" applyBorder="1" applyAlignment="1">
      <alignment horizontal="justify" wrapText="1"/>
    </xf>
    <xf numFmtId="0" fontId="12" fillId="0" borderId="3" xfId="0" applyFont="1" applyBorder="1" applyAlignment="1">
      <alignment horizontal="justify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5" fillId="0" borderId="4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20</xdr:row>
      <xdr:rowOff>19050</xdr:rowOff>
    </xdr:from>
    <xdr:to>
      <xdr:col>2</xdr:col>
      <xdr:colOff>1190625</xdr:colOff>
      <xdr:row>21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105400" y="3924300"/>
          <a:ext cx="3048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383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o-nv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A26" sqref="A26"/>
    </sheetView>
  </sheetViews>
  <sheetFormatPr defaultRowHeight="15"/>
  <cols>
    <col min="1" max="1" width="46.85546875" style="114" customWidth="1"/>
    <col min="2" max="2" width="16.42578125" style="114" customWidth="1"/>
    <col min="3" max="3" width="23.7109375" style="114" customWidth="1"/>
    <col min="4" max="16384" width="9.140625" style="114"/>
  </cols>
  <sheetData>
    <row r="1" spans="1:11">
      <c r="A1" s="115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63" customForma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63" customForma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63" customForma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s="63" customFormat="1" ht="30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63" customFormat="1" ht="30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s="63" customFormat="1" ht="9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s="63" customForma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s="63" customForma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s="63" customForma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s="63" customForma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s="63" customForma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s="63" customForma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s="63" customForma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s="63" customForma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s="63" customForma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s="63" customForma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s="63" customForma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s="63" customForma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s="63" customFormat="1"/>
    <row r="21" spans="1:11" s="63" customFormat="1"/>
    <row r="22" spans="1:11" s="63" customFormat="1"/>
    <row r="23" spans="1:11" s="63" customFormat="1"/>
    <row r="24" spans="1:11" s="63" customFormat="1"/>
    <row r="25" spans="1:11" s="63" customFormat="1"/>
    <row r="26" spans="1:11" s="63" customFormat="1"/>
    <row r="27" spans="1:11" s="63" customFormat="1"/>
    <row r="28" spans="1:11" s="63" customFormat="1"/>
    <row r="29" spans="1:11" s="63" customFormat="1"/>
    <row r="30" spans="1:11" s="63" customFormat="1"/>
    <row r="31" spans="1:11" s="63" customFormat="1"/>
    <row r="32" spans="1:11" s="63" customFormat="1"/>
    <row r="33" s="63" customFormat="1"/>
    <row r="34" s="63" customFormat="1"/>
    <row r="35" s="63" customFormat="1"/>
    <row r="36" s="63" customFormat="1"/>
    <row r="37" s="63" customFormat="1"/>
    <row r="38" s="63" customFormat="1"/>
    <row r="39" s="63" customFormat="1"/>
    <row r="40" s="63" customFormat="1"/>
    <row r="41" s="63" customFormat="1"/>
    <row r="42" s="63" customFormat="1"/>
    <row r="43" s="63" customFormat="1"/>
    <row r="44" s="63" customFormat="1"/>
    <row r="45" s="63" customFormat="1"/>
    <row r="46" s="63" customFormat="1"/>
    <row r="47" s="63" customFormat="1"/>
    <row r="48" s="63" customFormat="1"/>
    <row r="49" s="63" customFormat="1"/>
    <row r="50" s="63" customFormat="1"/>
    <row r="51" s="63" customFormat="1"/>
    <row r="52" s="63" customFormat="1"/>
    <row r="53" s="63" customFormat="1"/>
    <row r="54" s="63" customFormat="1"/>
    <row r="55" s="63" customFormat="1"/>
    <row r="56" s="63" customFormat="1"/>
    <row r="57" s="63" customFormat="1"/>
    <row r="58" s="63" customFormat="1"/>
    <row r="59" s="63" customFormat="1"/>
    <row r="60" s="63" customFormat="1"/>
    <row r="61" s="63" customFormat="1"/>
    <row r="62" s="63" customFormat="1"/>
    <row r="63" s="63" customFormat="1"/>
    <row r="64" s="63" customFormat="1"/>
  </sheetData>
  <mergeCells count="1">
    <mergeCell ref="A1:K19"/>
  </mergeCells>
  <pageMargins left="0.78740157480314965" right="0.19685039370078741" top="0.59055118110236227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topLeftCell="A38" workbookViewId="0">
      <selection activeCell="A39" sqref="A39:F39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6384" width="9.140625" style="9"/>
  </cols>
  <sheetData>
    <row r="1" spans="1:10" hidden="1"/>
    <row r="2" spans="1:10" ht="54.75" hidden="1" customHeight="1">
      <c r="A2" s="150"/>
      <c r="B2" s="150"/>
      <c r="C2" s="150"/>
      <c r="D2" s="150"/>
      <c r="E2" s="150"/>
      <c r="F2" s="150"/>
      <c r="J2" s="45"/>
    </row>
    <row r="3" spans="1:10" ht="15" hidden="1" customHeight="1"/>
    <row r="4" spans="1:10" ht="14.25" hidden="1" customHeight="1">
      <c r="A4" s="151"/>
      <c r="B4" s="151"/>
      <c r="C4" s="151"/>
      <c r="D4" s="154"/>
      <c r="E4" s="155"/>
      <c r="F4" s="156"/>
    </row>
    <row r="5" spans="1:10" ht="17.25" hidden="1" customHeight="1">
      <c r="A5" s="153"/>
      <c r="B5" s="153"/>
      <c r="C5" s="153"/>
      <c r="D5" s="33"/>
      <c r="E5" s="33"/>
      <c r="F5" s="33"/>
    </row>
    <row r="6" spans="1:10" s="21" customFormat="1" ht="14.25" hidden="1">
      <c r="A6" s="13"/>
      <c r="B6" s="13"/>
      <c r="C6" s="13"/>
      <c r="D6" s="33"/>
      <c r="E6" s="33"/>
      <c r="F6" s="33"/>
    </row>
    <row r="7" spans="1:10" hidden="1">
      <c r="A7" s="19"/>
      <c r="B7" s="13"/>
      <c r="C7" s="16"/>
      <c r="D7" s="34"/>
      <c r="E7" s="34"/>
      <c r="F7" s="34"/>
    </row>
    <row r="8" spans="1:10" hidden="1">
      <c r="A8" s="20"/>
      <c r="B8" s="13"/>
      <c r="C8" s="25"/>
      <c r="D8" s="35"/>
      <c r="E8" s="35"/>
      <c r="F8" s="35"/>
    </row>
    <row r="9" spans="1:10" hidden="1">
      <c r="A9" s="20"/>
      <c r="B9" s="13"/>
      <c r="C9" s="25"/>
      <c r="D9" s="35"/>
      <c r="E9" s="35"/>
      <c r="F9" s="35"/>
    </row>
    <row r="10" spans="1:10" hidden="1">
      <c r="A10" s="24"/>
      <c r="B10" s="13"/>
      <c r="C10" s="25"/>
      <c r="D10" s="35"/>
      <c r="E10" s="35"/>
      <c r="F10" s="35"/>
    </row>
    <row r="11" spans="1:10" hidden="1">
      <c r="A11" s="27"/>
      <c r="B11" s="13"/>
      <c r="C11" s="26"/>
      <c r="D11" s="36"/>
      <c r="E11" s="36"/>
      <c r="F11" s="36"/>
    </row>
    <row r="12" spans="1:10" hidden="1">
      <c r="A12" s="19"/>
      <c r="B12" s="13"/>
      <c r="C12" s="26"/>
      <c r="D12" s="36"/>
      <c r="E12" s="36"/>
      <c r="F12" s="36"/>
    </row>
    <row r="13" spans="1:10" hidden="1">
      <c r="A13" s="24"/>
      <c r="B13" s="13"/>
      <c r="C13" s="25"/>
      <c r="D13" s="35"/>
      <c r="E13" s="35"/>
      <c r="F13" s="35"/>
    </row>
    <row r="14" spans="1:10" hidden="1">
      <c r="A14" s="27"/>
      <c r="B14" s="13"/>
      <c r="C14" s="26"/>
      <c r="D14" s="36"/>
      <c r="E14" s="35"/>
      <c r="F14" s="35"/>
    </row>
    <row r="15" spans="1:10" ht="44.25" hidden="1" customHeight="1">
      <c r="A15" s="27"/>
      <c r="B15" s="13"/>
      <c r="C15" s="26"/>
      <c r="D15" s="36"/>
      <c r="E15" s="36"/>
      <c r="F15" s="36"/>
    </row>
    <row r="16" spans="1:10" hidden="1">
      <c r="A16" s="19"/>
      <c r="B16" s="13"/>
      <c r="C16" s="22"/>
      <c r="D16" s="39"/>
      <c r="E16" s="39"/>
      <c r="F16" s="39"/>
    </row>
    <row r="17" spans="1:6" hidden="1">
      <c r="A17" s="29"/>
      <c r="B17" s="30"/>
      <c r="C17" s="31"/>
      <c r="D17" s="40"/>
      <c r="E17" s="40"/>
      <c r="F17" s="40"/>
    </row>
    <row r="18" spans="1:6" ht="50.25" hidden="1" customHeight="1">
      <c r="A18" s="150"/>
      <c r="B18" s="150"/>
      <c r="C18" s="150"/>
      <c r="D18" s="150"/>
      <c r="E18" s="150"/>
      <c r="F18" s="150"/>
    </row>
    <row r="19" spans="1:6" ht="16.5" hidden="1" customHeight="1">
      <c r="A19" s="11"/>
      <c r="B19" s="11"/>
      <c r="C19" s="11"/>
      <c r="D19" s="42"/>
      <c r="E19" s="42"/>
      <c r="F19" s="42"/>
    </row>
    <row r="20" spans="1:6" ht="15" hidden="1" customHeight="1">
      <c r="A20" s="151"/>
      <c r="B20" s="151"/>
      <c r="C20" s="151"/>
      <c r="D20" s="154"/>
      <c r="E20" s="155"/>
      <c r="F20" s="156"/>
    </row>
    <row r="21" spans="1:6" hidden="1">
      <c r="A21" s="153"/>
      <c r="B21" s="153"/>
      <c r="C21" s="153"/>
      <c r="D21" s="33"/>
      <c r="E21" s="33"/>
      <c r="F21" s="33"/>
    </row>
    <row r="22" spans="1:6" hidden="1">
      <c r="A22" s="13"/>
      <c r="B22" s="13"/>
      <c r="C22" s="13"/>
      <c r="D22" s="33"/>
      <c r="E22" s="33"/>
      <c r="F22" s="33"/>
    </row>
    <row r="23" spans="1:6" hidden="1">
      <c r="A23" s="19"/>
      <c r="B23" s="13"/>
      <c r="C23" s="16"/>
      <c r="D23" s="34"/>
      <c r="E23" s="34"/>
      <c r="F23" s="34"/>
    </row>
    <row r="24" spans="1:6" hidden="1">
      <c r="A24" s="20"/>
      <c r="B24" s="13"/>
      <c r="C24" s="25"/>
      <c r="D24" s="35"/>
      <c r="E24" s="35"/>
      <c r="F24" s="35"/>
    </row>
    <row r="25" spans="1:6" hidden="1">
      <c r="A25" s="20"/>
      <c r="B25" s="13"/>
      <c r="C25" s="25"/>
      <c r="D25" s="35"/>
      <c r="E25" s="35"/>
      <c r="F25" s="35"/>
    </row>
    <row r="26" spans="1:6" hidden="1">
      <c r="A26" s="20"/>
      <c r="B26" s="13"/>
      <c r="C26" s="25"/>
      <c r="D26" s="35"/>
      <c r="E26" s="35"/>
      <c r="F26" s="35"/>
    </row>
    <row r="27" spans="1:6" hidden="1">
      <c r="A27" s="19"/>
      <c r="B27" s="13"/>
      <c r="C27" s="26"/>
      <c r="D27" s="36"/>
      <c r="E27" s="36"/>
      <c r="F27" s="36"/>
    </row>
    <row r="28" spans="1:6" hidden="1">
      <c r="A28" s="24"/>
      <c r="B28" s="13"/>
      <c r="C28" s="25"/>
      <c r="D28" s="35"/>
      <c r="E28" s="35"/>
      <c r="F28" s="35"/>
    </row>
    <row r="29" spans="1:6" hidden="1">
      <c r="A29" s="27"/>
      <c r="B29" s="25"/>
      <c r="C29" s="26"/>
      <c r="D29" s="36"/>
      <c r="E29" s="36"/>
      <c r="F29" s="36"/>
    </row>
    <row r="30" spans="1:6" hidden="1">
      <c r="A30" s="27"/>
      <c r="B30" s="13"/>
      <c r="C30" s="26"/>
      <c r="D30" s="36"/>
      <c r="E30" s="36"/>
      <c r="F30" s="36"/>
    </row>
    <row r="31" spans="1:6" hidden="1">
      <c r="A31" s="19"/>
      <c r="B31" s="13"/>
      <c r="C31" s="26"/>
      <c r="D31" s="36"/>
      <c r="E31" s="36"/>
      <c r="F31" s="36"/>
    </row>
    <row r="32" spans="1:6" hidden="1">
      <c r="A32" s="24"/>
      <c r="B32" s="13"/>
      <c r="C32" s="25"/>
      <c r="D32" s="35"/>
      <c r="E32" s="35"/>
      <c r="F32" s="35"/>
    </row>
    <row r="33" spans="1:6" hidden="1">
      <c r="A33" s="27"/>
      <c r="B33" s="25"/>
      <c r="C33" s="26"/>
      <c r="D33" s="36"/>
      <c r="E33" s="36"/>
      <c r="F33" s="36"/>
    </row>
    <row r="34" spans="1:6" hidden="1">
      <c r="A34" s="27"/>
      <c r="B34" s="13"/>
      <c r="C34" s="26"/>
      <c r="D34" s="36"/>
      <c r="E34" s="36"/>
      <c r="F34" s="36"/>
    </row>
    <row r="35" spans="1:6" hidden="1">
      <c r="A35" s="27"/>
      <c r="B35" s="13"/>
      <c r="C35" s="26"/>
      <c r="D35" s="36"/>
      <c r="E35" s="36"/>
      <c r="F35" s="36"/>
    </row>
    <row r="36" spans="1:6" ht="28.5" hidden="1" customHeight="1">
      <c r="A36" s="27"/>
      <c r="B36" s="25"/>
      <c r="C36" s="26"/>
      <c r="D36" s="36"/>
      <c r="E36" s="36"/>
      <c r="F36" s="36"/>
    </row>
    <row r="37" spans="1:6" hidden="1">
      <c r="A37" s="19"/>
      <c r="B37" s="13"/>
      <c r="C37" s="22"/>
      <c r="D37" s="39"/>
      <c r="E37" s="39"/>
      <c r="F37" s="39"/>
    </row>
    <row r="38" spans="1:6">
      <c r="A38" s="29"/>
      <c r="B38" s="30"/>
      <c r="C38" s="31"/>
      <c r="D38" s="40"/>
      <c r="E38" s="40"/>
      <c r="F38" s="40"/>
    </row>
    <row r="39" spans="1:6" ht="50.25" customHeight="1">
      <c r="A39" s="150" t="s">
        <v>128</v>
      </c>
      <c r="B39" s="150"/>
      <c r="C39" s="150"/>
      <c r="D39" s="150"/>
      <c r="E39" s="150"/>
      <c r="F39" s="150"/>
    </row>
    <row r="40" spans="1:6" ht="16.5" customHeight="1">
      <c r="A40" s="11"/>
      <c r="B40" s="11"/>
      <c r="C40" s="11"/>
      <c r="D40" s="42"/>
      <c r="E40" s="42"/>
      <c r="F40" s="42"/>
    </row>
    <row r="41" spans="1:6">
      <c r="A41" s="151" t="s">
        <v>39</v>
      </c>
      <c r="B41" s="151" t="s">
        <v>58</v>
      </c>
      <c r="C41" s="151" t="s">
        <v>88</v>
      </c>
      <c r="D41" s="154" t="s">
        <v>51</v>
      </c>
      <c r="E41" s="155"/>
      <c r="F41" s="156"/>
    </row>
    <row r="42" spans="1:6">
      <c r="A42" s="153"/>
      <c r="B42" s="153"/>
      <c r="C42" s="160"/>
      <c r="D42" s="33" t="s">
        <v>53</v>
      </c>
      <c r="E42" s="33" t="s">
        <v>124</v>
      </c>
      <c r="F42" s="33" t="s">
        <v>181</v>
      </c>
    </row>
    <row r="43" spans="1:6">
      <c r="A43" s="13">
        <v>1</v>
      </c>
      <c r="B43" s="13">
        <v>2</v>
      </c>
      <c r="C43" s="13">
        <v>3</v>
      </c>
      <c r="D43" s="33">
        <v>4</v>
      </c>
      <c r="E43" s="33">
        <v>5</v>
      </c>
      <c r="F43" s="33">
        <v>6</v>
      </c>
    </row>
    <row r="44" spans="1:6" ht="45">
      <c r="A44" s="19" t="s">
        <v>90</v>
      </c>
      <c r="B44" s="13" t="s">
        <v>60</v>
      </c>
      <c r="C44" s="16">
        <f>D44+E44+F44</f>
        <v>0</v>
      </c>
      <c r="D44" s="34">
        <v>0</v>
      </c>
      <c r="E44" s="34">
        <v>0</v>
      </c>
      <c r="F44" s="34">
        <v>0</v>
      </c>
    </row>
    <row r="45" spans="1:6">
      <c r="A45" s="20" t="s">
        <v>92</v>
      </c>
      <c r="B45" s="13" t="s">
        <v>60</v>
      </c>
      <c r="C45" s="25">
        <f>D45+E45+F45</f>
        <v>0</v>
      </c>
      <c r="D45" s="35"/>
      <c r="E45" s="35">
        <v>0</v>
      </c>
      <c r="F45" s="35"/>
    </row>
    <row r="46" spans="1:6" ht="30">
      <c r="A46" s="20" t="s">
        <v>67</v>
      </c>
      <c r="B46" s="13" t="s">
        <v>60</v>
      </c>
      <c r="C46" s="25">
        <f>D46+E46+F46</f>
        <v>0</v>
      </c>
      <c r="D46" s="35">
        <f>D49+D54+D55</f>
        <v>0</v>
      </c>
      <c r="E46" s="35">
        <f>E47+E49+E54+E55</f>
        <v>0</v>
      </c>
      <c r="F46" s="35">
        <f>F47+F49+F54+F55</f>
        <v>0</v>
      </c>
    </row>
    <row r="47" spans="1:6" hidden="1">
      <c r="A47" s="20"/>
      <c r="B47" s="13"/>
      <c r="C47" s="25"/>
      <c r="D47" s="35"/>
      <c r="E47" s="35"/>
      <c r="F47" s="35"/>
    </row>
    <row r="48" spans="1:6" hidden="1">
      <c r="A48" s="19"/>
      <c r="B48" s="13"/>
      <c r="C48" s="26"/>
      <c r="D48" s="36"/>
      <c r="E48" s="36"/>
      <c r="F48" s="36"/>
    </row>
    <row r="49" spans="1:9" hidden="1">
      <c r="A49" s="24"/>
      <c r="B49" s="13"/>
      <c r="C49" s="25"/>
      <c r="D49" s="35"/>
      <c r="E49" s="35"/>
      <c r="F49" s="35"/>
    </row>
    <row r="50" spans="1:9" ht="33.75" hidden="1" customHeight="1">
      <c r="A50" s="16"/>
      <c r="B50" s="13"/>
      <c r="C50" s="26"/>
      <c r="D50" s="36"/>
      <c r="E50" s="36"/>
      <c r="F50" s="36"/>
    </row>
    <row r="51" spans="1:9" hidden="1">
      <c r="A51" s="27"/>
      <c r="B51" s="25"/>
      <c r="C51" s="26"/>
      <c r="D51" s="36"/>
      <c r="E51" s="36"/>
      <c r="F51" s="36"/>
      <c r="H51" s="81"/>
      <c r="I51" s="32"/>
    </row>
    <row r="52" spans="1:9" ht="33.75" hidden="1" customHeight="1">
      <c r="A52" s="16"/>
      <c r="B52" s="13"/>
      <c r="C52" s="26"/>
      <c r="D52" s="36"/>
      <c r="E52" s="36"/>
      <c r="F52" s="36"/>
      <c r="H52" s="81"/>
      <c r="I52" s="32"/>
    </row>
    <row r="53" spans="1:9" hidden="1">
      <c r="A53" s="27"/>
      <c r="B53" s="13"/>
      <c r="C53" s="26"/>
      <c r="D53" s="36"/>
      <c r="E53" s="36"/>
      <c r="F53" s="36"/>
      <c r="H53" s="81"/>
      <c r="I53" s="32"/>
    </row>
    <row r="54" spans="1:9">
      <c r="A54" s="19" t="s">
        <v>79</v>
      </c>
      <c r="B54" s="13">
        <v>290</v>
      </c>
      <c r="C54" s="25">
        <f>D54+E54+F54</f>
        <v>0</v>
      </c>
      <c r="D54" s="35"/>
      <c r="E54" s="36">
        <v>0</v>
      </c>
      <c r="F54" s="36">
        <v>0</v>
      </c>
      <c r="H54" s="81"/>
      <c r="I54" s="32"/>
    </row>
    <row r="55" spans="1:9" hidden="1">
      <c r="A55" s="24"/>
      <c r="B55" s="13"/>
      <c r="C55" s="25"/>
      <c r="D55" s="35"/>
      <c r="E55" s="35"/>
      <c r="F55" s="35"/>
    </row>
    <row r="56" spans="1:9" hidden="1">
      <c r="A56" s="27"/>
      <c r="B56" s="25"/>
      <c r="C56" s="26"/>
      <c r="D56" s="36"/>
      <c r="E56" s="36"/>
      <c r="F56" s="36"/>
    </row>
    <row r="57" spans="1:9" hidden="1">
      <c r="A57" s="27"/>
      <c r="B57" s="13"/>
      <c r="C57" s="26"/>
      <c r="D57" s="36"/>
      <c r="E57" s="36"/>
      <c r="F57" s="36"/>
    </row>
    <row r="58" spans="1:9" hidden="1">
      <c r="A58" s="27"/>
      <c r="B58" s="13"/>
      <c r="C58" s="26"/>
      <c r="D58" s="36"/>
      <c r="E58" s="36"/>
      <c r="F58" s="36"/>
    </row>
    <row r="59" spans="1:9" hidden="1">
      <c r="A59" s="27"/>
      <c r="B59" s="13"/>
      <c r="C59" s="26"/>
      <c r="D59" s="36"/>
      <c r="E59" s="36"/>
      <c r="F59" s="36"/>
    </row>
    <row r="60" spans="1:9" hidden="1">
      <c r="A60" s="27"/>
      <c r="B60" s="13"/>
      <c r="C60" s="26"/>
      <c r="D60" s="36"/>
      <c r="E60" s="36"/>
      <c r="F60" s="36"/>
    </row>
    <row r="61" spans="1:9" hidden="1">
      <c r="A61" s="27"/>
      <c r="B61" s="25"/>
      <c r="C61" s="26"/>
      <c r="D61" s="36"/>
      <c r="E61" s="36"/>
      <c r="F61" s="36"/>
    </row>
    <row r="62" spans="1:9" ht="45">
      <c r="A62" s="19" t="s">
        <v>91</v>
      </c>
      <c r="B62" s="13" t="s">
        <v>60</v>
      </c>
      <c r="C62" s="22">
        <v>0</v>
      </c>
      <c r="D62" s="39">
        <v>0</v>
      </c>
      <c r="E62" s="39">
        <v>0</v>
      </c>
      <c r="F62" s="39">
        <v>0</v>
      </c>
    </row>
  </sheetData>
  <mergeCells count="15">
    <mergeCell ref="A41:A42"/>
    <mergeCell ref="B41:B42"/>
    <mergeCell ref="C41:C42"/>
    <mergeCell ref="D41:F41"/>
    <mergeCell ref="A18:F18"/>
    <mergeCell ref="A20:A21"/>
    <mergeCell ref="B20:B21"/>
    <mergeCell ref="C20:C21"/>
    <mergeCell ref="D20:F20"/>
    <mergeCell ref="A39:F39"/>
    <mergeCell ref="A2:F2"/>
    <mergeCell ref="A4:A5"/>
    <mergeCell ref="B4:B5"/>
    <mergeCell ref="C4:C5"/>
    <mergeCell ref="D4:F4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sqref="A1:F1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6384" width="9.140625" style="9"/>
  </cols>
  <sheetData>
    <row r="1" spans="1:10" ht="66" customHeight="1">
      <c r="A1" s="182" t="s">
        <v>184</v>
      </c>
      <c r="B1" s="182"/>
      <c r="C1" s="182"/>
      <c r="D1" s="182"/>
      <c r="E1" s="182"/>
      <c r="F1" s="182"/>
      <c r="J1" s="45"/>
    </row>
    <row r="3" spans="1:10" ht="14.25" customHeight="1">
      <c r="A3" s="151" t="s">
        <v>39</v>
      </c>
      <c r="B3" s="151" t="s">
        <v>58</v>
      </c>
      <c r="C3" s="151" t="s">
        <v>88</v>
      </c>
      <c r="D3" s="154" t="s">
        <v>51</v>
      </c>
      <c r="E3" s="155"/>
      <c r="F3" s="156"/>
    </row>
    <row r="4" spans="1:10" ht="17.25" customHeight="1">
      <c r="A4" s="153"/>
      <c r="B4" s="153"/>
      <c r="C4" s="160"/>
      <c r="D4" s="33" t="s">
        <v>53</v>
      </c>
      <c r="E4" s="33" t="s">
        <v>124</v>
      </c>
      <c r="F4" s="33" t="s">
        <v>181</v>
      </c>
    </row>
    <row r="5" spans="1:10" s="21" customFormat="1" ht="14.25">
      <c r="A5" s="13">
        <v>1</v>
      </c>
      <c r="B5" s="13">
        <v>2</v>
      </c>
      <c r="C5" s="13">
        <v>3</v>
      </c>
      <c r="D5" s="33">
        <v>4</v>
      </c>
      <c r="E5" s="33">
        <v>5</v>
      </c>
      <c r="F5" s="33">
        <v>6</v>
      </c>
    </row>
    <row r="6" spans="1:10" ht="45">
      <c r="A6" s="19" t="s">
        <v>90</v>
      </c>
      <c r="B6" s="13" t="s">
        <v>60</v>
      </c>
      <c r="C6" s="16">
        <f>D6+E6+F6</f>
        <v>0</v>
      </c>
      <c r="D6" s="34">
        <v>0</v>
      </c>
      <c r="E6" s="34">
        <v>0</v>
      </c>
      <c r="F6" s="34">
        <v>0</v>
      </c>
    </row>
    <row r="7" spans="1:10">
      <c r="A7" s="20" t="s">
        <v>92</v>
      </c>
      <c r="B7" s="13" t="s">
        <v>60</v>
      </c>
      <c r="C7" s="73">
        <f>D7+E7+F7</f>
        <v>330000</v>
      </c>
      <c r="D7" s="74">
        <v>330000</v>
      </c>
      <c r="E7" s="35">
        <v>0</v>
      </c>
      <c r="F7" s="35">
        <v>0</v>
      </c>
    </row>
    <row r="8" spans="1:10" ht="30">
      <c r="A8" s="20" t="s">
        <v>67</v>
      </c>
      <c r="B8" s="13" t="s">
        <v>60</v>
      </c>
      <c r="C8" s="73">
        <f>C9+C12+C11</f>
        <v>330000</v>
      </c>
      <c r="D8" s="74">
        <f>D9+D11+D12</f>
        <v>330000</v>
      </c>
      <c r="E8" s="35">
        <f>E9+E11+E12</f>
        <v>0</v>
      </c>
      <c r="F8" s="35">
        <f>F9+F11+F12</f>
        <v>0</v>
      </c>
    </row>
    <row r="9" spans="1:10" ht="29.25">
      <c r="A9" s="24" t="s">
        <v>93</v>
      </c>
      <c r="B9" s="13">
        <v>220</v>
      </c>
      <c r="C9" s="73">
        <f>C10</f>
        <v>240000</v>
      </c>
      <c r="D9" s="74">
        <f>D10</f>
        <v>240000</v>
      </c>
      <c r="E9" s="35">
        <f>E10</f>
        <v>0</v>
      </c>
      <c r="F9" s="35">
        <f>F10</f>
        <v>0</v>
      </c>
    </row>
    <row r="10" spans="1:10">
      <c r="A10" s="27" t="s">
        <v>78</v>
      </c>
      <c r="B10" s="13">
        <v>226</v>
      </c>
      <c r="C10" s="69">
        <f>D10+E10+F10</f>
        <v>240000</v>
      </c>
      <c r="D10" s="68">
        <v>240000</v>
      </c>
      <c r="E10" s="36">
        <v>0</v>
      </c>
      <c r="F10" s="36">
        <v>0</v>
      </c>
    </row>
    <row r="11" spans="1:10">
      <c r="A11" s="19" t="s">
        <v>79</v>
      </c>
      <c r="B11" s="13">
        <v>290</v>
      </c>
      <c r="C11" s="69">
        <f>D11+E11+F11</f>
        <v>45000</v>
      </c>
      <c r="D11" s="68">
        <v>45000</v>
      </c>
      <c r="E11" s="36">
        <v>0</v>
      </c>
      <c r="F11" s="36">
        <v>0</v>
      </c>
    </row>
    <row r="12" spans="1:10" ht="42.75">
      <c r="A12" s="24" t="s">
        <v>80</v>
      </c>
      <c r="B12" s="13">
        <v>300</v>
      </c>
      <c r="C12" s="73">
        <f>C13</f>
        <v>45000</v>
      </c>
      <c r="D12" s="74">
        <f t="shared" ref="D12:F13" si="0">D13</f>
        <v>45000</v>
      </c>
      <c r="E12" s="35">
        <f t="shared" si="0"/>
        <v>0</v>
      </c>
      <c r="F12" s="35">
        <f t="shared" si="0"/>
        <v>0</v>
      </c>
    </row>
    <row r="13" spans="1:10" ht="60">
      <c r="A13" s="27" t="s">
        <v>82</v>
      </c>
      <c r="B13" s="13">
        <v>340</v>
      </c>
      <c r="C13" s="69">
        <f>C14</f>
        <v>45000</v>
      </c>
      <c r="D13" s="68">
        <f t="shared" si="0"/>
        <v>45000</v>
      </c>
      <c r="E13" s="36">
        <f t="shared" si="0"/>
        <v>0</v>
      </c>
      <c r="F13" s="36">
        <f t="shared" si="0"/>
        <v>0</v>
      </c>
    </row>
    <row r="14" spans="1:10" ht="44.25" customHeight="1">
      <c r="A14" s="27" t="s">
        <v>85</v>
      </c>
      <c r="B14" s="13">
        <v>344</v>
      </c>
      <c r="C14" s="69">
        <f>D14+E14+F14</f>
        <v>45000</v>
      </c>
      <c r="D14" s="68">
        <v>45000</v>
      </c>
      <c r="E14" s="36">
        <v>0</v>
      </c>
      <c r="F14" s="36">
        <v>0</v>
      </c>
    </row>
    <row r="15" spans="1:10" ht="45">
      <c r="A15" s="19" t="s">
        <v>91</v>
      </c>
      <c r="B15" s="13" t="s">
        <v>60</v>
      </c>
      <c r="C15" s="112">
        <v>0</v>
      </c>
      <c r="D15" s="70">
        <v>0</v>
      </c>
      <c r="E15" s="39">
        <v>0</v>
      </c>
      <c r="F15" s="39">
        <v>0</v>
      </c>
    </row>
    <row r="16" spans="1:10">
      <c r="A16" s="29"/>
      <c r="B16" s="30"/>
      <c r="C16" s="31"/>
      <c r="D16" s="40"/>
      <c r="E16" s="40"/>
      <c r="F16" s="40"/>
    </row>
    <row r="17" spans="1:8" ht="46.5" customHeight="1">
      <c r="A17" s="150" t="s">
        <v>185</v>
      </c>
      <c r="B17" s="150"/>
      <c r="C17" s="150"/>
      <c r="D17" s="150"/>
      <c r="E17" s="150"/>
      <c r="F17" s="150"/>
    </row>
    <row r="19" spans="1:8">
      <c r="A19" s="151" t="s">
        <v>39</v>
      </c>
      <c r="B19" s="151" t="s">
        <v>58</v>
      </c>
      <c r="C19" s="151" t="s">
        <v>88</v>
      </c>
      <c r="D19" s="154" t="s">
        <v>51</v>
      </c>
      <c r="E19" s="155"/>
      <c r="F19" s="156"/>
    </row>
    <row r="20" spans="1:8">
      <c r="A20" s="153"/>
      <c r="B20" s="153"/>
      <c r="C20" s="160"/>
      <c r="D20" s="33" t="s">
        <v>53</v>
      </c>
      <c r="E20" s="33" t="s">
        <v>124</v>
      </c>
      <c r="F20" s="33" t="s">
        <v>181</v>
      </c>
    </row>
    <row r="21" spans="1:8">
      <c r="A21" s="13">
        <v>1</v>
      </c>
      <c r="B21" s="13">
        <v>2</v>
      </c>
      <c r="C21" s="13">
        <v>3</v>
      </c>
      <c r="D21" s="33">
        <v>4</v>
      </c>
      <c r="E21" s="33">
        <v>5</v>
      </c>
      <c r="F21" s="33">
        <v>6</v>
      </c>
    </row>
    <row r="22" spans="1:8" ht="45">
      <c r="A22" s="19" t="s">
        <v>90</v>
      </c>
      <c r="B22" s="13" t="s">
        <v>60</v>
      </c>
      <c r="C22" s="16">
        <f>D22+E22+F22</f>
        <v>0</v>
      </c>
      <c r="D22" s="34">
        <v>0</v>
      </c>
      <c r="E22" s="34">
        <v>0</v>
      </c>
      <c r="F22" s="34">
        <v>0</v>
      </c>
    </row>
    <row r="23" spans="1:8">
      <c r="A23" s="20" t="s">
        <v>92</v>
      </c>
      <c r="B23" s="13" t="s">
        <v>60</v>
      </c>
      <c r="C23" s="73">
        <f>D23+E23+F23</f>
        <v>14176400</v>
      </c>
      <c r="D23" s="74">
        <v>4657400</v>
      </c>
      <c r="E23" s="74">
        <v>4732000</v>
      </c>
      <c r="F23" s="74">
        <v>4787000</v>
      </c>
    </row>
    <row r="24" spans="1:8" ht="30">
      <c r="A24" s="20" t="s">
        <v>67</v>
      </c>
      <c r="B24" s="13" t="s">
        <v>60</v>
      </c>
      <c r="C24" s="73">
        <f>D24+E24+F24</f>
        <v>14176400</v>
      </c>
      <c r="D24" s="74">
        <f>D25+D27+D30+D31</f>
        <v>4657400</v>
      </c>
      <c r="E24" s="74">
        <f>E25+E27+E30+E31</f>
        <v>4732000</v>
      </c>
      <c r="F24" s="74">
        <f>F25+F27+F30+F31</f>
        <v>4787000</v>
      </c>
    </row>
    <row r="25" spans="1:8" ht="72.75">
      <c r="A25" s="20" t="s">
        <v>68</v>
      </c>
      <c r="B25" s="13">
        <v>210</v>
      </c>
      <c r="C25" s="73">
        <f>C26</f>
        <v>25200</v>
      </c>
      <c r="D25" s="74">
        <f>D26</f>
        <v>8400</v>
      </c>
      <c r="E25" s="74">
        <f>E26</f>
        <v>8400</v>
      </c>
      <c r="F25" s="74">
        <f>F26</f>
        <v>8400</v>
      </c>
      <c r="H25" s="79"/>
    </row>
    <row r="26" spans="1:8">
      <c r="A26" s="19" t="s">
        <v>70</v>
      </c>
      <c r="B26" s="13">
        <v>212</v>
      </c>
      <c r="C26" s="69">
        <f>D26+E26+F26</f>
        <v>25200</v>
      </c>
      <c r="D26" s="68">
        <v>8400</v>
      </c>
      <c r="E26" s="68">
        <v>8400</v>
      </c>
      <c r="F26" s="68">
        <v>8400</v>
      </c>
      <c r="H26" s="80"/>
    </row>
    <row r="27" spans="1:8" ht="29.25">
      <c r="A27" s="24" t="s">
        <v>93</v>
      </c>
      <c r="B27" s="13">
        <v>220</v>
      </c>
      <c r="C27" s="73">
        <f>C28+C29</f>
        <v>5439072</v>
      </c>
      <c r="D27" s="74">
        <f>D28+D29</f>
        <v>1751872</v>
      </c>
      <c r="E27" s="74">
        <f>E28+E29</f>
        <v>1816100</v>
      </c>
      <c r="F27" s="74">
        <f>F28+F29</f>
        <v>1871100</v>
      </c>
    </row>
    <row r="28" spans="1:8">
      <c r="A28" s="27" t="s">
        <v>74</v>
      </c>
      <c r="B28" s="25">
        <v>222</v>
      </c>
      <c r="C28" s="69">
        <f>D28+E28+F28</f>
        <v>1039646</v>
      </c>
      <c r="D28" s="68">
        <v>334832</v>
      </c>
      <c r="E28" s="68">
        <v>347132</v>
      </c>
      <c r="F28" s="68">
        <v>357682</v>
      </c>
    </row>
    <row r="29" spans="1:8">
      <c r="A29" s="27" t="s">
        <v>78</v>
      </c>
      <c r="B29" s="13">
        <v>226</v>
      </c>
      <c r="C29" s="69">
        <f>D29+E29+F29</f>
        <v>4399426</v>
      </c>
      <c r="D29" s="68">
        <v>1417040</v>
      </c>
      <c r="E29" s="68">
        <v>1468968</v>
      </c>
      <c r="F29" s="68">
        <v>1513418</v>
      </c>
    </row>
    <row r="30" spans="1:8">
      <c r="A30" s="19" t="s">
        <v>79</v>
      </c>
      <c r="B30" s="13">
        <v>290</v>
      </c>
      <c r="C30" s="69">
        <f>D30+E30+F30</f>
        <v>8225600</v>
      </c>
      <c r="D30" s="68">
        <v>2735200</v>
      </c>
      <c r="E30" s="68">
        <v>2745200</v>
      </c>
      <c r="F30" s="68">
        <v>2745200</v>
      </c>
    </row>
    <row r="31" spans="1:8" ht="42.75">
      <c r="A31" s="24" t="s">
        <v>80</v>
      </c>
      <c r="B31" s="13">
        <v>300</v>
      </c>
      <c r="C31" s="73">
        <f>C32+C33</f>
        <v>486528</v>
      </c>
      <c r="D31" s="74">
        <f>D32+D33</f>
        <v>161928</v>
      </c>
      <c r="E31" s="74">
        <f>E32+E33</f>
        <v>162300</v>
      </c>
      <c r="F31" s="74">
        <f>F32+F33</f>
        <v>162300</v>
      </c>
    </row>
    <row r="32" spans="1:8" ht="30">
      <c r="A32" s="27" t="s">
        <v>81</v>
      </c>
      <c r="B32" s="25">
        <v>310</v>
      </c>
      <c r="C32" s="69">
        <f>D32+E32+F32</f>
        <v>0</v>
      </c>
      <c r="D32" s="68">
        <f>99000-99000</f>
        <v>0</v>
      </c>
      <c r="E32" s="68">
        <v>0</v>
      </c>
      <c r="F32" s="68">
        <v>0</v>
      </c>
    </row>
    <row r="33" spans="1:6" ht="60">
      <c r="A33" s="27" t="s">
        <v>82</v>
      </c>
      <c r="B33" s="13">
        <v>340</v>
      </c>
      <c r="C33" s="69">
        <f>C36+C34+C35</f>
        <v>486528</v>
      </c>
      <c r="D33" s="68">
        <f>D36+D34+D35</f>
        <v>161928</v>
      </c>
      <c r="E33" s="68">
        <f>E36+E34+E35</f>
        <v>162300</v>
      </c>
      <c r="F33" s="68">
        <f>F36+F34+F35</f>
        <v>162300</v>
      </c>
    </row>
    <row r="34" spans="1:6">
      <c r="A34" s="27" t="s">
        <v>83</v>
      </c>
      <c r="B34" s="13">
        <v>342</v>
      </c>
      <c r="C34" s="69">
        <f>D34+E34+F34</f>
        <v>24300</v>
      </c>
      <c r="D34" s="68">
        <v>8100</v>
      </c>
      <c r="E34" s="68">
        <v>8100</v>
      </c>
      <c r="F34" s="68">
        <v>8100</v>
      </c>
    </row>
    <row r="35" spans="1:6">
      <c r="A35" s="27" t="s">
        <v>84</v>
      </c>
      <c r="B35" s="13">
        <v>343</v>
      </c>
      <c r="C35" s="69">
        <f>D35+E35+F35</f>
        <v>6900</v>
      </c>
      <c r="D35" s="68">
        <v>2300</v>
      </c>
      <c r="E35" s="68">
        <v>2300</v>
      </c>
      <c r="F35" s="68">
        <v>2300</v>
      </c>
    </row>
    <row r="36" spans="1:6" ht="45">
      <c r="A36" s="27" t="s">
        <v>85</v>
      </c>
      <c r="B36" s="13">
        <v>344</v>
      </c>
      <c r="C36" s="69">
        <f>D36+E36+F36</f>
        <v>455328</v>
      </c>
      <c r="D36" s="68">
        <v>151528</v>
      </c>
      <c r="E36" s="68">
        <v>151900</v>
      </c>
      <c r="F36" s="68">
        <v>151900</v>
      </c>
    </row>
    <row r="37" spans="1:6" ht="28.5" hidden="1" customHeight="1">
      <c r="A37" s="27"/>
      <c r="B37" s="25"/>
      <c r="C37" s="69"/>
      <c r="D37" s="68"/>
      <c r="E37" s="36"/>
      <c r="F37" s="36"/>
    </row>
    <row r="38" spans="1:6" ht="45">
      <c r="A38" s="19" t="s">
        <v>91</v>
      </c>
      <c r="B38" s="13" t="s">
        <v>60</v>
      </c>
      <c r="C38" s="112">
        <v>0</v>
      </c>
      <c r="D38" s="70">
        <v>0</v>
      </c>
      <c r="E38" s="39">
        <v>0</v>
      </c>
      <c r="F38" s="39">
        <v>0</v>
      </c>
    </row>
    <row r="39" spans="1:6" ht="96.75" customHeight="1">
      <c r="A39" s="180"/>
      <c r="B39" s="180"/>
      <c r="C39" s="180"/>
      <c r="D39" s="180"/>
      <c r="E39" s="180"/>
      <c r="F39" s="180"/>
    </row>
    <row r="40" spans="1:6">
      <c r="A40" s="177"/>
      <c r="B40" s="177"/>
      <c r="C40" s="177"/>
      <c r="D40" s="181"/>
      <c r="E40" s="181"/>
      <c r="F40" s="181"/>
    </row>
    <row r="41" spans="1:6">
      <c r="A41" s="177"/>
      <c r="B41" s="177"/>
      <c r="C41" s="181"/>
      <c r="D41" s="55"/>
      <c r="E41" s="55"/>
      <c r="F41" s="55"/>
    </row>
    <row r="42" spans="1:6">
      <c r="A42" s="30"/>
      <c r="B42" s="30"/>
      <c r="C42" s="30"/>
      <c r="D42" s="55"/>
      <c r="E42" s="55"/>
      <c r="F42" s="55"/>
    </row>
    <row r="43" spans="1:6">
      <c r="A43" s="29"/>
      <c r="B43" s="30"/>
      <c r="C43" s="56"/>
      <c r="D43" s="57"/>
      <c r="E43" s="57"/>
      <c r="F43" s="57"/>
    </row>
    <row r="44" spans="1:6">
      <c r="A44" s="58"/>
      <c r="B44" s="30"/>
      <c r="C44" s="52"/>
      <c r="D44" s="59"/>
      <c r="E44" s="59"/>
      <c r="F44" s="59"/>
    </row>
    <row r="45" spans="1:6">
      <c r="A45" s="58"/>
      <c r="B45" s="30"/>
      <c r="C45" s="52"/>
      <c r="D45" s="59"/>
      <c r="E45" s="59"/>
      <c r="F45" s="59"/>
    </row>
    <row r="46" spans="1:6" hidden="1">
      <c r="A46" s="58"/>
      <c r="B46" s="30"/>
      <c r="C46" s="52"/>
      <c r="D46" s="59"/>
      <c r="E46" s="59"/>
      <c r="F46" s="59"/>
    </row>
    <row r="47" spans="1:6" hidden="1">
      <c r="A47" s="29"/>
      <c r="B47" s="30"/>
      <c r="C47" s="60"/>
      <c r="D47" s="61"/>
      <c r="E47" s="61"/>
      <c r="F47" s="61"/>
    </row>
    <row r="48" spans="1:6">
      <c r="A48" s="62"/>
      <c r="B48" s="30"/>
      <c r="C48" s="52"/>
      <c r="D48" s="59"/>
      <c r="E48" s="59"/>
      <c r="F48" s="59"/>
    </row>
    <row r="49" spans="1:6" ht="33.75" customHeight="1">
      <c r="A49" s="56"/>
      <c r="B49" s="30"/>
      <c r="C49" s="60"/>
      <c r="D49" s="61"/>
      <c r="E49" s="61"/>
      <c r="F49" s="61"/>
    </row>
    <row r="50" spans="1:6">
      <c r="A50" s="51"/>
      <c r="B50" s="52"/>
      <c r="C50" s="60"/>
      <c r="D50" s="61"/>
      <c r="E50" s="61"/>
      <c r="F50" s="61"/>
    </row>
    <row r="51" spans="1:6">
      <c r="A51" s="51"/>
      <c r="B51" s="30"/>
      <c r="C51" s="60"/>
      <c r="D51" s="61"/>
      <c r="E51" s="61"/>
      <c r="F51" s="61"/>
    </row>
    <row r="52" spans="1:6">
      <c r="A52" s="29"/>
      <c r="B52" s="30"/>
      <c r="C52" s="60"/>
      <c r="D52" s="61"/>
      <c r="E52" s="61"/>
      <c r="F52" s="61"/>
    </row>
    <row r="53" spans="1:6">
      <c r="A53" s="62"/>
      <c r="B53" s="30"/>
      <c r="C53" s="52"/>
      <c r="D53" s="59"/>
      <c r="E53" s="59"/>
      <c r="F53" s="59"/>
    </row>
    <row r="54" spans="1:6">
      <c r="A54" s="51"/>
      <c r="B54" s="52"/>
      <c r="C54" s="60"/>
      <c r="D54" s="61"/>
      <c r="E54" s="61"/>
      <c r="F54" s="61"/>
    </row>
    <row r="55" spans="1:6">
      <c r="A55" s="51"/>
      <c r="B55" s="30"/>
      <c r="C55" s="60"/>
      <c r="D55" s="61"/>
      <c r="E55" s="61"/>
      <c r="F55" s="61"/>
    </row>
    <row r="56" spans="1:6">
      <c r="A56" s="51"/>
      <c r="B56" s="30"/>
      <c r="C56" s="60"/>
      <c r="D56" s="61"/>
      <c r="E56" s="61"/>
      <c r="F56" s="61"/>
    </row>
    <row r="57" spans="1:6">
      <c r="A57" s="51"/>
      <c r="B57" s="30"/>
      <c r="C57" s="60"/>
      <c r="D57" s="61"/>
      <c r="E57" s="61"/>
      <c r="F57" s="61"/>
    </row>
    <row r="58" spans="1:6" hidden="1">
      <c r="A58" s="51"/>
      <c r="B58" s="52"/>
      <c r="C58" s="60"/>
      <c r="D58" s="61"/>
      <c r="E58" s="61"/>
      <c r="F58" s="61"/>
    </row>
    <row r="59" spans="1:6">
      <c r="A59" s="29"/>
      <c r="B59" s="30"/>
      <c r="C59" s="31"/>
      <c r="D59" s="40"/>
      <c r="E59" s="40"/>
      <c r="F59" s="40"/>
    </row>
  </sheetData>
  <mergeCells count="15">
    <mergeCell ref="A40:A41"/>
    <mergeCell ref="B40:B41"/>
    <mergeCell ref="C40:C41"/>
    <mergeCell ref="D40:F40"/>
    <mergeCell ref="A1:F1"/>
    <mergeCell ref="A3:A4"/>
    <mergeCell ref="B3:B4"/>
    <mergeCell ref="C3:C4"/>
    <mergeCell ref="D3:F3"/>
    <mergeCell ref="A17:F17"/>
    <mergeCell ref="A19:A20"/>
    <mergeCell ref="B19:B20"/>
    <mergeCell ref="C19:C20"/>
    <mergeCell ref="D19:F19"/>
    <mergeCell ref="A39:F39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5"/>
  <sheetViews>
    <sheetView topLeftCell="A44" workbookViewId="0">
      <selection activeCell="A45" sqref="A45:F45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s="63" customFormat="1" ht="30.75" hidden="1" customHeight="1">
      <c r="A1" s="180"/>
      <c r="B1" s="180"/>
      <c r="C1" s="180"/>
      <c r="D1" s="180"/>
      <c r="E1" s="180"/>
      <c r="F1" s="180"/>
    </row>
    <row r="2" spans="1:6" s="63" customFormat="1" hidden="1">
      <c r="B2" s="31"/>
      <c r="C2" s="31"/>
      <c r="D2" s="40"/>
      <c r="E2" s="40"/>
      <c r="F2" s="40"/>
    </row>
    <row r="3" spans="1:6" s="63" customFormat="1" ht="66" hidden="1" customHeight="1">
      <c r="A3" s="180"/>
      <c r="B3" s="180"/>
      <c r="C3" s="180"/>
      <c r="D3" s="180"/>
      <c r="E3" s="180"/>
      <c r="F3" s="180"/>
    </row>
    <row r="4" spans="1:6" s="63" customFormat="1" hidden="1">
      <c r="B4" s="31"/>
      <c r="C4" s="31"/>
      <c r="D4" s="40"/>
      <c r="E4" s="40"/>
      <c r="F4" s="40"/>
    </row>
    <row r="5" spans="1:6" s="63" customFormat="1" ht="14.25" hidden="1" customHeight="1">
      <c r="A5" s="177"/>
      <c r="B5" s="177"/>
      <c r="C5" s="177"/>
      <c r="D5" s="181"/>
      <c r="E5" s="181"/>
      <c r="F5" s="181"/>
    </row>
    <row r="6" spans="1:6" s="63" customFormat="1" ht="17.25" hidden="1" customHeight="1">
      <c r="A6" s="177"/>
      <c r="B6" s="177"/>
      <c r="C6" s="181"/>
      <c r="D6" s="55"/>
      <c r="E6" s="55"/>
      <c r="F6" s="55"/>
    </row>
    <row r="7" spans="1:6" s="64" customFormat="1" ht="14.25" hidden="1">
      <c r="A7" s="30"/>
      <c r="B7" s="30"/>
      <c r="C7" s="30"/>
      <c r="D7" s="55"/>
      <c r="E7" s="55"/>
      <c r="F7" s="55"/>
    </row>
    <row r="8" spans="1:6" s="63" customFormat="1" hidden="1">
      <c r="A8" s="29"/>
      <c r="B8" s="30"/>
      <c r="C8" s="56"/>
      <c r="D8" s="57"/>
      <c r="E8" s="57"/>
      <c r="F8" s="57"/>
    </row>
    <row r="9" spans="1:6" s="63" customFormat="1" hidden="1">
      <c r="A9" s="58"/>
      <c r="B9" s="30"/>
      <c r="C9" s="52"/>
      <c r="D9" s="59"/>
      <c r="E9" s="59"/>
      <c r="F9" s="59"/>
    </row>
    <row r="10" spans="1:6" s="63" customFormat="1" hidden="1">
      <c r="A10" s="58"/>
      <c r="B10" s="30"/>
      <c r="C10" s="52"/>
      <c r="D10" s="59"/>
      <c r="E10" s="59"/>
      <c r="F10" s="59"/>
    </row>
    <row r="11" spans="1:6" s="63" customFormat="1" hidden="1">
      <c r="A11" s="58"/>
      <c r="B11" s="30"/>
      <c r="C11" s="52"/>
      <c r="D11" s="59"/>
      <c r="E11" s="59"/>
      <c r="F11" s="59"/>
    </row>
    <row r="12" spans="1:6" s="63" customFormat="1" hidden="1">
      <c r="A12" s="29"/>
      <c r="B12" s="30"/>
      <c r="C12" s="60"/>
      <c r="D12" s="61"/>
      <c r="E12" s="61"/>
      <c r="F12" s="61"/>
    </row>
    <row r="13" spans="1:6" s="63" customFormat="1" hidden="1">
      <c r="A13" s="29"/>
      <c r="B13" s="30"/>
      <c r="C13" s="31"/>
      <c r="D13" s="40"/>
      <c r="E13" s="40"/>
      <c r="F13" s="40"/>
    </row>
    <row r="14" spans="1:6" s="63" customFormat="1" hidden="1">
      <c r="B14" s="31"/>
      <c r="C14" s="31"/>
      <c r="D14" s="40"/>
      <c r="E14" s="40"/>
      <c r="F14" s="40"/>
    </row>
    <row r="15" spans="1:6" s="63" customFormat="1" hidden="1">
      <c r="B15" s="31"/>
      <c r="C15" s="31"/>
      <c r="D15" s="40"/>
      <c r="E15" s="40"/>
      <c r="F15" s="40"/>
    </row>
    <row r="16" spans="1:6" s="63" customFormat="1" ht="49.5" hidden="1" customHeight="1">
      <c r="A16" s="180"/>
      <c r="B16" s="180"/>
      <c r="C16" s="180"/>
      <c r="D16" s="180"/>
      <c r="E16" s="180"/>
      <c r="F16" s="180"/>
    </row>
    <row r="17" spans="1:12" s="63" customFormat="1" hidden="1">
      <c r="B17" s="31"/>
      <c r="C17" s="31"/>
      <c r="D17" s="40"/>
      <c r="E17" s="40"/>
      <c r="F17" s="40"/>
    </row>
    <row r="18" spans="1:12" s="63" customFormat="1" hidden="1">
      <c r="A18" s="177"/>
      <c r="B18" s="177"/>
      <c r="C18" s="177"/>
      <c r="D18" s="181"/>
      <c r="E18" s="181"/>
      <c r="F18" s="181"/>
    </row>
    <row r="19" spans="1:12" s="63" customFormat="1" hidden="1">
      <c r="A19" s="177"/>
      <c r="B19" s="177"/>
      <c r="C19" s="181"/>
      <c r="D19" s="55"/>
      <c r="E19" s="55"/>
      <c r="F19" s="55"/>
    </row>
    <row r="20" spans="1:12" s="63" customFormat="1" hidden="1">
      <c r="A20" s="30"/>
      <c r="B20" s="30"/>
      <c r="C20" s="30"/>
      <c r="D20" s="55"/>
      <c r="E20" s="55"/>
      <c r="F20" s="55"/>
    </row>
    <row r="21" spans="1:12" s="63" customFormat="1" hidden="1">
      <c r="A21" s="29"/>
      <c r="B21" s="30"/>
      <c r="C21" s="56"/>
      <c r="D21" s="57"/>
      <c r="E21" s="57"/>
      <c r="F21" s="57"/>
    </row>
    <row r="22" spans="1:12" s="63" customFormat="1" hidden="1">
      <c r="A22" s="58"/>
      <c r="B22" s="30"/>
      <c r="C22" s="52"/>
      <c r="D22" s="59"/>
      <c r="E22" s="59"/>
      <c r="F22" s="59"/>
    </row>
    <row r="23" spans="1:12" s="63" customFormat="1" hidden="1">
      <c r="A23" s="58"/>
      <c r="B23" s="30"/>
      <c r="C23" s="52"/>
      <c r="D23" s="59"/>
      <c r="E23" s="59"/>
      <c r="F23" s="59"/>
    </row>
    <row r="24" spans="1:12" s="63" customFormat="1" hidden="1">
      <c r="A24" s="58"/>
      <c r="B24" s="30"/>
      <c r="C24" s="52"/>
      <c r="D24" s="59"/>
      <c r="E24" s="59"/>
      <c r="F24" s="59"/>
    </row>
    <row r="25" spans="1:12" s="63" customFormat="1" hidden="1">
      <c r="A25" s="29"/>
      <c r="B25" s="30"/>
      <c r="C25" s="60"/>
      <c r="D25" s="61"/>
      <c r="E25" s="61"/>
      <c r="F25" s="61"/>
    </row>
    <row r="26" spans="1:12" s="63" customFormat="1" ht="28.5" hidden="1" customHeight="1">
      <c r="A26" s="29"/>
      <c r="B26" s="30"/>
      <c r="C26" s="60"/>
      <c r="D26" s="61"/>
      <c r="E26" s="61"/>
      <c r="F26" s="61"/>
    </row>
    <row r="27" spans="1:12" s="63" customFormat="1" hidden="1">
      <c r="A27" s="29"/>
      <c r="B27" s="30"/>
      <c r="C27" s="31"/>
      <c r="D27" s="40"/>
      <c r="E27" s="40"/>
      <c r="F27" s="40"/>
    </row>
    <row r="28" spans="1:12" ht="33.75" customHeight="1">
      <c r="A28" s="150" t="s">
        <v>186</v>
      </c>
      <c r="B28" s="150"/>
      <c r="C28" s="150"/>
      <c r="D28" s="150"/>
      <c r="E28" s="150"/>
      <c r="F28" s="150"/>
      <c r="H28" s="176"/>
      <c r="I28" s="176"/>
      <c r="J28" s="176"/>
      <c r="K28" s="176"/>
      <c r="L28" s="176"/>
    </row>
    <row r="29" spans="1:12">
      <c r="H29" s="176"/>
      <c r="I29" s="176"/>
      <c r="J29" s="176"/>
      <c r="K29" s="176"/>
      <c r="L29" s="176"/>
    </row>
    <row r="30" spans="1:12">
      <c r="A30" s="151" t="s">
        <v>39</v>
      </c>
      <c r="B30" s="151" t="s">
        <v>58</v>
      </c>
      <c r="C30" s="151" t="s">
        <v>88</v>
      </c>
      <c r="D30" s="154" t="s">
        <v>51</v>
      </c>
      <c r="E30" s="155"/>
      <c r="F30" s="156"/>
    </row>
    <row r="31" spans="1:12">
      <c r="A31" s="153"/>
      <c r="B31" s="153"/>
      <c r="C31" s="160"/>
      <c r="D31" s="33" t="s">
        <v>53</v>
      </c>
      <c r="E31" s="33" t="s">
        <v>124</v>
      </c>
      <c r="F31" s="33" t="s">
        <v>181</v>
      </c>
      <c r="H31" s="32"/>
    </row>
    <row r="32" spans="1:12">
      <c r="A32" s="13">
        <v>1</v>
      </c>
      <c r="B32" s="13">
        <v>2</v>
      </c>
      <c r="C32" s="13">
        <v>3</v>
      </c>
      <c r="D32" s="33">
        <v>4</v>
      </c>
      <c r="E32" s="33">
        <v>5</v>
      </c>
      <c r="F32" s="33">
        <v>6</v>
      </c>
    </row>
    <row r="33" spans="1:15" ht="45">
      <c r="A33" s="19" t="s">
        <v>90</v>
      </c>
      <c r="B33" s="13" t="s">
        <v>60</v>
      </c>
      <c r="C33" s="16">
        <f>D33+E33+F33</f>
        <v>0</v>
      </c>
      <c r="D33" s="34">
        <v>0</v>
      </c>
      <c r="E33" s="34">
        <v>0</v>
      </c>
      <c r="F33" s="34">
        <v>0</v>
      </c>
    </row>
    <row r="34" spans="1:15">
      <c r="A34" s="20" t="s">
        <v>92</v>
      </c>
      <c r="B34" s="13" t="s">
        <v>60</v>
      </c>
      <c r="C34" s="73">
        <f>D34+E34+F34</f>
        <v>680000</v>
      </c>
      <c r="D34" s="74">
        <v>150000</v>
      </c>
      <c r="E34" s="74">
        <v>360000</v>
      </c>
      <c r="F34" s="74">
        <v>170000</v>
      </c>
    </row>
    <row r="35" spans="1:15" ht="30">
      <c r="A35" s="20" t="s">
        <v>67</v>
      </c>
      <c r="B35" s="13" t="s">
        <v>60</v>
      </c>
      <c r="C35" s="73">
        <f>C36+C40+C39</f>
        <v>680000</v>
      </c>
      <c r="D35" s="74">
        <f>D36+D40+D39</f>
        <v>150000</v>
      </c>
      <c r="E35" s="74">
        <f>E36+E39+E40</f>
        <v>360000</v>
      </c>
      <c r="F35" s="74">
        <f>F36+F39</f>
        <v>170000</v>
      </c>
    </row>
    <row r="36" spans="1:15" ht="29.25">
      <c r="A36" s="24" t="s">
        <v>93</v>
      </c>
      <c r="B36" s="13">
        <v>220</v>
      </c>
      <c r="C36" s="73">
        <f>C37+C38</f>
        <v>17000</v>
      </c>
      <c r="D36" s="74">
        <f>D37+D38</f>
        <v>5000</v>
      </c>
      <c r="E36" s="74">
        <f>E37+E38</f>
        <v>5000</v>
      </c>
      <c r="F36" s="74">
        <f>F37+F38</f>
        <v>7000</v>
      </c>
    </row>
    <row r="37" spans="1:15" ht="16.5" customHeight="1">
      <c r="A37" s="27" t="s">
        <v>78</v>
      </c>
      <c r="B37" s="13">
        <v>226</v>
      </c>
      <c r="C37" s="69">
        <f>D37+E37+F37</f>
        <v>17000</v>
      </c>
      <c r="D37" s="68">
        <v>5000</v>
      </c>
      <c r="E37" s="68">
        <v>5000</v>
      </c>
      <c r="F37" s="68">
        <v>7000</v>
      </c>
    </row>
    <row r="38" spans="1:15" ht="16.5" hidden="1" customHeight="1">
      <c r="A38" s="27" t="s">
        <v>79</v>
      </c>
      <c r="B38" s="25">
        <v>290</v>
      </c>
      <c r="C38" s="69">
        <f>F38+E38+D38</f>
        <v>0</v>
      </c>
      <c r="D38" s="68">
        <v>0</v>
      </c>
      <c r="E38" s="68"/>
      <c r="F38" s="68"/>
    </row>
    <row r="39" spans="1:15" ht="16.5" customHeight="1">
      <c r="A39" s="27" t="s">
        <v>79</v>
      </c>
      <c r="B39" s="25">
        <v>290</v>
      </c>
      <c r="C39" s="69">
        <f>D39+E39+F39</f>
        <v>488250</v>
      </c>
      <c r="D39" s="68">
        <v>145000</v>
      </c>
      <c r="E39" s="68">
        <v>180250</v>
      </c>
      <c r="F39" s="68">
        <v>163000</v>
      </c>
    </row>
    <row r="40" spans="1:15" ht="42.75">
      <c r="A40" s="24" t="s">
        <v>80</v>
      </c>
      <c r="B40" s="25">
        <v>300</v>
      </c>
      <c r="C40" s="73">
        <f>D40+E40+F40</f>
        <v>174750</v>
      </c>
      <c r="D40" s="74">
        <f t="shared" ref="D40:F41" si="0">D41</f>
        <v>0</v>
      </c>
      <c r="E40" s="74">
        <f t="shared" si="0"/>
        <v>174750</v>
      </c>
      <c r="F40" s="74">
        <f t="shared" si="0"/>
        <v>0</v>
      </c>
    </row>
    <row r="41" spans="1:15" ht="60">
      <c r="A41" s="27" t="s">
        <v>82</v>
      </c>
      <c r="B41" s="25">
        <v>340</v>
      </c>
      <c r="C41" s="69">
        <f>D41+E41+F41</f>
        <v>174750</v>
      </c>
      <c r="D41" s="68">
        <f t="shared" si="0"/>
        <v>0</v>
      </c>
      <c r="E41" s="68">
        <f t="shared" si="0"/>
        <v>174750</v>
      </c>
      <c r="F41" s="68">
        <f t="shared" si="0"/>
        <v>0</v>
      </c>
    </row>
    <row r="42" spans="1:15" ht="45">
      <c r="A42" s="27" t="s">
        <v>85</v>
      </c>
      <c r="B42" s="25">
        <v>344</v>
      </c>
      <c r="C42" s="69">
        <f>D42+E42+F42</f>
        <v>174750</v>
      </c>
      <c r="D42" s="68">
        <v>0</v>
      </c>
      <c r="E42" s="68">
        <v>174750</v>
      </c>
      <c r="F42" s="68">
        <v>0</v>
      </c>
    </row>
    <row r="43" spans="1:15" ht="45">
      <c r="A43" s="19" t="s">
        <v>91</v>
      </c>
      <c r="B43" s="13" t="s">
        <v>60</v>
      </c>
      <c r="C43" s="22">
        <v>0</v>
      </c>
      <c r="D43" s="39">
        <v>0</v>
      </c>
      <c r="E43" s="39">
        <v>0</v>
      </c>
      <c r="F43" s="39">
        <v>0</v>
      </c>
    </row>
    <row r="45" spans="1:15" ht="49.5" customHeight="1">
      <c r="A45" s="150" t="s">
        <v>187</v>
      </c>
      <c r="B45" s="150"/>
      <c r="C45" s="150"/>
      <c r="D45" s="150"/>
      <c r="E45" s="150"/>
      <c r="F45" s="150"/>
      <c r="H45" s="178"/>
      <c r="I45" s="178"/>
      <c r="J45" s="178"/>
      <c r="K45" s="178"/>
      <c r="L45" s="178"/>
      <c r="M45" s="178"/>
      <c r="N45" s="178"/>
      <c r="O45" s="178"/>
    </row>
    <row r="46" spans="1:15">
      <c r="H46" s="178"/>
      <c r="I46" s="178"/>
      <c r="J46" s="178"/>
      <c r="K46" s="178"/>
      <c r="L46" s="178"/>
      <c r="M46" s="178"/>
      <c r="N46" s="178"/>
      <c r="O46" s="178"/>
    </row>
    <row r="47" spans="1:15" ht="15" customHeight="1">
      <c r="A47" s="151" t="s">
        <v>39</v>
      </c>
      <c r="B47" s="151" t="s">
        <v>58</v>
      </c>
      <c r="C47" s="151" t="s">
        <v>88</v>
      </c>
      <c r="D47" s="154" t="s">
        <v>51</v>
      </c>
      <c r="E47" s="155"/>
      <c r="F47" s="156"/>
      <c r="H47" s="178"/>
      <c r="I47" s="178"/>
      <c r="J47" s="178"/>
      <c r="K47" s="178"/>
      <c r="L47" s="178"/>
      <c r="M47" s="178"/>
      <c r="N47" s="178"/>
      <c r="O47" s="178"/>
    </row>
    <row r="48" spans="1:15">
      <c r="A48" s="153"/>
      <c r="B48" s="153"/>
      <c r="C48" s="153"/>
      <c r="D48" s="33" t="s">
        <v>53</v>
      </c>
      <c r="E48" s="33" t="s">
        <v>124</v>
      </c>
      <c r="F48" s="33" t="s">
        <v>181</v>
      </c>
      <c r="H48" s="32"/>
    </row>
    <row r="49" spans="1:12">
      <c r="A49" s="13">
        <v>1</v>
      </c>
      <c r="B49" s="13">
        <v>2</v>
      </c>
      <c r="C49" s="13">
        <v>3</v>
      </c>
      <c r="D49" s="33">
        <v>4</v>
      </c>
      <c r="E49" s="33">
        <v>5</v>
      </c>
      <c r="F49" s="33">
        <v>6</v>
      </c>
    </row>
    <row r="50" spans="1:12" ht="45">
      <c r="A50" s="19" t="s">
        <v>90</v>
      </c>
      <c r="B50" s="13" t="s">
        <v>60</v>
      </c>
      <c r="C50" s="16">
        <f>D50+E50+F50</f>
        <v>0</v>
      </c>
      <c r="D50" s="34">
        <v>0</v>
      </c>
      <c r="E50" s="34">
        <v>0</v>
      </c>
      <c r="F50" s="34">
        <v>0</v>
      </c>
    </row>
    <row r="51" spans="1:12">
      <c r="A51" s="20" t="s">
        <v>92</v>
      </c>
      <c r="B51" s="13" t="s">
        <v>60</v>
      </c>
      <c r="C51" s="73">
        <f>D51+E51+F51</f>
        <v>5585000</v>
      </c>
      <c r="D51" s="74">
        <v>2530000</v>
      </c>
      <c r="E51" s="74">
        <v>1500000</v>
      </c>
      <c r="F51" s="74">
        <v>1555000</v>
      </c>
    </row>
    <row r="52" spans="1:12" ht="30">
      <c r="A52" s="20" t="s">
        <v>67</v>
      </c>
      <c r="B52" s="13" t="s">
        <v>60</v>
      </c>
      <c r="C52" s="73">
        <f>D52+E52+F52</f>
        <v>5585000</v>
      </c>
      <c r="D52" s="74">
        <f>D55+D59</f>
        <v>2530000</v>
      </c>
      <c r="E52" s="74">
        <f>E53+E55+E58+E59</f>
        <v>1500000</v>
      </c>
      <c r="F52" s="74">
        <f>F53+F55+F58+F59</f>
        <v>1555000</v>
      </c>
    </row>
    <row r="53" spans="1:12" ht="15" hidden="1" customHeight="1">
      <c r="A53" s="20"/>
      <c r="B53" s="13"/>
      <c r="C53" s="73"/>
      <c r="D53" s="74"/>
      <c r="E53" s="74"/>
      <c r="F53" s="74"/>
    </row>
    <row r="54" spans="1:12" ht="15" hidden="1" customHeight="1">
      <c r="A54" s="19"/>
      <c r="B54" s="13"/>
      <c r="C54" s="69"/>
      <c r="D54" s="74"/>
      <c r="E54" s="74"/>
      <c r="F54" s="74"/>
    </row>
    <row r="55" spans="1:12" ht="29.25">
      <c r="A55" s="24" t="s">
        <v>93</v>
      </c>
      <c r="B55" s="13">
        <v>220</v>
      </c>
      <c r="C55" s="73">
        <f>C57+C56+C58</f>
        <v>1810000</v>
      </c>
      <c r="D55" s="74">
        <f>D57+D56+D58</f>
        <v>730000</v>
      </c>
      <c r="E55" s="74">
        <f>E57+E56</f>
        <v>430200</v>
      </c>
      <c r="F55" s="74">
        <f>F57+F56</f>
        <v>430200</v>
      </c>
    </row>
    <row r="56" spans="1:12">
      <c r="A56" s="27" t="s">
        <v>74</v>
      </c>
      <c r="B56" s="13">
        <v>222</v>
      </c>
      <c r="C56" s="69">
        <f>D56+E56+F56</f>
        <v>33600</v>
      </c>
      <c r="D56" s="68">
        <v>11200</v>
      </c>
      <c r="E56" s="68">
        <v>11200</v>
      </c>
      <c r="F56" s="68">
        <v>11200</v>
      </c>
    </row>
    <row r="57" spans="1:12">
      <c r="A57" s="27" t="s">
        <v>78</v>
      </c>
      <c r="B57" s="25">
        <v>226</v>
      </c>
      <c r="C57" s="69">
        <f>D57+E57+F57</f>
        <v>1457000</v>
      </c>
      <c r="D57" s="68">
        <v>619000</v>
      </c>
      <c r="E57" s="68">
        <v>419000</v>
      </c>
      <c r="F57" s="68">
        <v>419000</v>
      </c>
    </row>
    <row r="58" spans="1:12">
      <c r="A58" s="27" t="s">
        <v>79</v>
      </c>
      <c r="B58" s="25">
        <v>290</v>
      </c>
      <c r="C58" s="69">
        <f>D58+E58+F58</f>
        <v>319400</v>
      </c>
      <c r="D58" s="68">
        <v>99800</v>
      </c>
      <c r="E58" s="68">
        <v>99800</v>
      </c>
      <c r="F58" s="68">
        <v>119800</v>
      </c>
    </row>
    <row r="59" spans="1:12" ht="42.75">
      <c r="A59" s="24" t="s">
        <v>80</v>
      </c>
      <c r="B59" s="25">
        <v>300</v>
      </c>
      <c r="C59" s="73">
        <f>C60</f>
        <v>3775000</v>
      </c>
      <c r="D59" s="74">
        <f t="shared" ref="D59:F60" si="1">D60</f>
        <v>1800000</v>
      </c>
      <c r="E59" s="74">
        <f t="shared" si="1"/>
        <v>970000</v>
      </c>
      <c r="F59" s="74">
        <f t="shared" si="1"/>
        <v>1005000</v>
      </c>
    </row>
    <row r="60" spans="1:12" ht="60">
      <c r="A60" s="27" t="s">
        <v>82</v>
      </c>
      <c r="B60" s="25">
        <v>340</v>
      </c>
      <c r="C60" s="69">
        <f>C61</f>
        <v>3775000</v>
      </c>
      <c r="D60" s="68">
        <f>D61</f>
        <v>1800000</v>
      </c>
      <c r="E60" s="68">
        <f t="shared" si="1"/>
        <v>970000</v>
      </c>
      <c r="F60" s="68">
        <f t="shared" si="1"/>
        <v>1005000</v>
      </c>
    </row>
    <row r="61" spans="1:12" ht="45">
      <c r="A61" s="27" t="s">
        <v>85</v>
      </c>
      <c r="B61" s="25">
        <v>344</v>
      </c>
      <c r="C61" s="69">
        <f>D61+E61+F61</f>
        <v>3775000</v>
      </c>
      <c r="D61" s="68">
        <v>1800000</v>
      </c>
      <c r="E61" s="68">
        <v>970000</v>
      </c>
      <c r="F61" s="68">
        <v>1005000</v>
      </c>
    </row>
    <row r="62" spans="1:12" ht="45">
      <c r="A62" s="19" t="s">
        <v>91</v>
      </c>
      <c r="B62" s="13" t="s">
        <v>60</v>
      </c>
      <c r="C62" s="22">
        <v>0</v>
      </c>
      <c r="D62" s="39">
        <v>0</v>
      </c>
      <c r="E62" s="39">
        <v>0</v>
      </c>
      <c r="F62" s="39">
        <v>0</v>
      </c>
    </row>
    <row r="64" spans="1:12" ht="33.75" customHeight="1">
      <c r="A64" s="150"/>
      <c r="B64" s="150"/>
      <c r="C64" s="150"/>
      <c r="D64" s="150"/>
      <c r="E64" s="150"/>
      <c r="F64" s="150"/>
      <c r="H64" s="176"/>
      <c r="I64" s="176"/>
      <c r="J64" s="176"/>
      <c r="K64" s="176"/>
      <c r="L64" s="176"/>
    </row>
    <row r="65" spans="1:12">
      <c r="H65" s="176"/>
      <c r="I65" s="176"/>
      <c r="J65" s="176"/>
      <c r="K65" s="176"/>
      <c r="L65" s="176"/>
    </row>
    <row r="66" spans="1:12">
      <c r="A66" s="177"/>
      <c r="B66" s="177"/>
      <c r="C66" s="177"/>
      <c r="D66" s="181"/>
      <c r="E66" s="181"/>
      <c r="F66" s="181"/>
    </row>
    <row r="67" spans="1:12">
      <c r="A67" s="177"/>
      <c r="B67" s="177"/>
      <c r="C67" s="181"/>
      <c r="D67" s="55"/>
      <c r="E67" s="55"/>
      <c r="F67" s="55"/>
      <c r="H67" s="32"/>
    </row>
    <row r="68" spans="1:12">
      <c r="A68" s="30"/>
      <c r="B68" s="30"/>
      <c r="C68" s="30"/>
      <c r="D68" s="55"/>
      <c r="E68" s="55"/>
      <c r="F68" s="55"/>
    </row>
    <row r="69" spans="1:12">
      <c r="A69" s="29"/>
      <c r="B69" s="30"/>
      <c r="C69" s="56"/>
      <c r="D69" s="57"/>
      <c r="E69" s="57"/>
      <c r="F69" s="57"/>
    </row>
    <row r="70" spans="1:12">
      <c r="A70" s="58"/>
      <c r="B70" s="30"/>
      <c r="C70" s="52"/>
      <c r="D70" s="59"/>
      <c r="E70" s="59"/>
      <c r="F70" s="59"/>
    </row>
    <row r="71" spans="1:12">
      <c r="A71" s="58"/>
      <c r="B71" s="30"/>
      <c r="C71" s="52"/>
      <c r="D71" s="59"/>
      <c r="E71" s="59"/>
      <c r="F71" s="59"/>
    </row>
    <row r="72" spans="1:12">
      <c r="A72" s="62"/>
      <c r="B72" s="30"/>
      <c r="C72" s="52"/>
      <c r="D72" s="59"/>
      <c r="E72" s="59"/>
      <c r="F72" s="59"/>
    </row>
    <row r="73" spans="1:12">
      <c r="A73" s="51"/>
      <c r="B73" s="30"/>
      <c r="C73" s="60"/>
      <c r="D73" s="61"/>
      <c r="E73" s="61"/>
      <c r="F73" s="61"/>
    </row>
    <row r="74" spans="1:12" hidden="1">
      <c r="A74" s="29"/>
      <c r="B74" s="30"/>
      <c r="C74" s="60"/>
      <c r="D74" s="61"/>
      <c r="E74" s="61"/>
      <c r="F74" s="61"/>
    </row>
    <row r="75" spans="1:12">
      <c r="A75" s="29"/>
      <c r="B75" s="30"/>
      <c r="C75" s="31"/>
      <c r="D75" s="40"/>
      <c r="E75" s="40"/>
      <c r="F75" s="40"/>
    </row>
  </sheetData>
  <mergeCells count="29">
    <mergeCell ref="A66:A67"/>
    <mergeCell ref="B66:B67"/>
    <mergeCell ref="C66:C67"/>
    <mergeCell ref="D66:F66"/>
    <mergeCell ref="A1:F1"/>
    <mergeCell ref="A3:F3"/>
    <mergeCell ref="A5:A6"/>
    <mergeCell ref="B5:B6"/>
    <mergeCell ref="C5:C6"/>
    <mergeCell ref="D5:F5"/>
    <mergeCell ref="A16:F16"/>
    <mergeCell ref="A18:A19"/>
    <mergeCell ref="B18:B19"/>
    <mergeCell ref="C18:C19"/>
    <mergeCell ref="D18:F18"/>
    <mergeCell ref="A30:A31"/>
    <mergeCell ref="B30:B31"/>
    <mergeCell ref="C30:C31"/>
    <mergeCell ref="D30:F30"/>
    <mergeCell ref="A28:F28"/>
    <mergeCell ref="H64:L65"/>
    <mergeCell ref="H45:O47"/>
    <mergeCell ref="A47:A48"/>
    <mergeCell ref="B47:B48"/>
    <mergeCell ref="C47:C48"/>
    <mergeCell ref="D47:F47"/>
    <mergeCell ref="A45:F45"/>
    <mergeCell ref="A64:F64"/>
    <mergeCell ref="H28:L29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1"/>
  <sheetViews>
    <sheetView topLeftCell="A40" workbookViewId="0">
      <selection activeCell="D58" sqref="D58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s="63" customFormat="1" ht="30.75" hidden="1" customHeight="1">
      <c r="A1" s="180"/>
      <c r="B1" s="180"/>
      <c r="C1" s="180"/>
      <c r="D1" s="180"/>
      <c r="E1" s="180"/>
      <c r="F1" s="180"/>
    </row>
    <row r="2" spans="1:6" s="63" customFormat="1" hidden="1">
      <c r="B2" s="31"/>
      <c r="C2" s="31"/>
      <c r="D2" s="40"/>
      <c r="E2" s="40"/>
      <c r="F2" s="40"/>
    </row>
    <row r="3" spans="1:6" s="63" customFormat="1" ht="66" hidden="1" customHeight="1">
      <c r="A3" s="180"/>
      <c r="B3" s="180"/>
      <c r="C3" s="180"/>
      <c r="D3" s="180"/>
      <c r="E3" s="180"/>
      <c r="F3" s="180"/>
    </row>
    <row r="4" spans="1:6" s="63" customFormat="1" hidden="1">
      <c r="B4" s="31"/>
      <c r="C4" s="31"/>
      <c r="D4" s="40"/>
      <c r="E4" s="40"/>
      <c r="F4" s="40"/>
    </row>
    <row r="5" spans="1:6" s="63" customFormat="1" ht="14.25" hidden="1" customHeight="1">
      <c r="A5" s="177"/>
      <c r="B5" s="177"/>
      <c r="C5" s="177"/>
      <c r="D5" s="181"/>
      <c r="E5" s="181"/>
      <c r="F5" s="181"/>
    </row>
    <row r="6" spans="1:6" s="63" customFormat="1" ht="17.25" hidden="1" customHeight="1">
      <c r="A6" s="177"/>
      <c r="B6" s="177"/>
      <c r="C6" s="181"/>
      <c r="D6" s="55"/>
      <c r="E6" s="55"/>
      <c r="F6" s="55"/>
    </row>
    <row r="7" spans="1:6" s="64" customFormat="1" ht="14.25" hidden="1">
      <c r="A7" s="30"/>
      <c r="B7" s="30"/>
      <c r="C7" s="30"/>
      <c r="D7" s="55"/>
      <c r="E7" s="55"/>
      <c r="F7" s="55"/>
    </row>
    <row r="8" spans="1:6" s="63" customFormat="1" hidden="1">
      <c r="A8" s="29"/>
      <c r="B8" s="30"/>
      <c r="C8" s="56"/>
      <c r="D8" s="57"/>
      <c r="E8" s="57"/>
      <c r="F8" s="57"/>
    </row>
    <row r="9" spans="1:6" s="63" customFormat="1" hidden="1">
      <c r="A9" s="58"/>
      <c r="B9" s="30"/>
      <c r="C9" s="52"/>
      <c r="D9" s="59"/>
      <c r="E9" s="59"/>
      <c r="F9" s="59"/>
    </row>
    <row r="10" spans="1:6" s="63" customFormat="1" hidden="1">
      <c r="A10" s="58"/>
      <c r="B10" s="30"/>
      <c r="C10" s="52"/>
      <c r="D10" s="59"/>
      <c r="E10" s="59"/>
      <c r="F10" s="59"/>
    </row>
    <row r="11" spans="1:6" s="63" customFormat="1" hidden="1">
      <c r="A11" s="58"/>
      <c r="B11" s="30"/>
      <c r="C11" s="52"/>
      <c r="D11" s="59"/>
      <c r="E11" s="59"/>
      <c r="F11" s="59"/>
    </row>
    <row r="12" spans="1:6" s="63" customFormat="1" hidden="1">
      <c r="A12" s="29"/>
      <c r="B12" s="30"/>
      <c r="C12" s="60"/>
      <c r="D12" s="61"/>
      <c r="E12" s="61"/>
      <c r="F12" s="61"/>
    </row>
    <row r="13" spans="1:6" s="63" customFormat="1" hidden="1">
      <c r="A13" s="29"/>
      <c r="B13" s="30"/>
      <c r="C13" s="31"/>
      <c r="D13" s="40"/>
      <c r="E13" s="40"/>
      <c r="F13" s="40"/>
    </row>
    <row r="14" spans="1:6" s="63" customFormat="1" hidden="1">
      <c r="B14" s="31"/>
      <c r="C14" s="31"/>
      <c r="D14" s="40"/>
      <c r="E14" s="40"/>
      <c r="F14" s="40"/>
    </row>
    <row r="15" spans="1:6" s="63" customFormat="1" hidden="1">
      <c r="B15" s="31"/>
      <c r="C15" s="31"/>
      <c r="D15" s="40"/>
      <c r="E15" s="40"/>
      <c r="F15" s="40"/>
    </row>
    <row r="16" spans="1:6" s="63" customFormat="1" ht="49.5" hidden="1" customHeight="1">
      <c r="A16" s="180"/>
      <c r="B16" s="180"/>
      <c r="C16" s="180"/>
      <c r="D16" s="180"/>
      <c r="E16" s="180"/>
      <c r="F16" s="180"/>
    </row>
    <row r="17" spans="1:12" s="63" customFormat="1" hidden="1">
      <c r="B17" s="31"/>
      <c r="C17" s="31"/>
      <c r="D17" s="40"/>
      <c r="E17" s="40"/>
      <c r="F17" s="40"/>
    </row>
    <row r="18" spans="1:12" s="63" customFormat="1" hidden="1">
      <c r="A18" s="177"/>
      <c r="B18" s="177"/>
      <c r="C18" s="177"/>
      <c r="D18" s="181"/>
      <c r="E18" s="181"/>
      <c r="F18" s="181"/>
    </row>
    <row r="19" spans="1:12" s="63" customFormat="1" hidden="1">
      <c r="A19" s="177"/>
      <c r="B19" s="177"/>
      <c r="C19" s="181"/>
      <c r="D19" s="55"/>
      <c r="E19" s="55"/>
      <c r="F19" s="55"/>
    </row>
    <row r="20" spans="1:12" s="63" customFormat="1" hidden="1">
      <c r="A20" s="30"/>
      <c r="B20" s="30"/>
      <c r="C20" s="30"/>
      <c r="D20" s="55"/>
      <c r="E20" s="55"/>
      <c r="F20" s="55"/>
    </row>
    <row r="21" spans="1:12" s="63" customFormat="1" hidden="1">
      <c r="A21" s="29"/>
      <c r="B21" s="30"/>
      <c r="C21" s="56"/>
      <c r="D21" s="57"/>
      <c r="E21" s="57"/>
      <c r="F21" s="57"/>
    </row>
    <row r="22" spans="1:12" s="63" customFormat="1" hidden="1">
      <c r="A22" s="58"/>
      <c r="B22" s="30"/>
      <c r="C22" s="52"/>
      <c r="D22" s="59"/>
      <c r="E22" s="59"/>
      <c r="F22" s="59"/>
    </row>
    <row r="23" spans="1:12" s="63" customFormat="1" hidden="1">
      <c r="A23" s="58"/>
      <c r="B23" s="30"/>
      <c r="C23" s="52"/>
      <c r="D23" s="59"/>
      <c r="E23" s="59"/>
      <c r="F23" s="59"/>
    </row>
    <row r="24" spans="1:12" s="63" customFormat="1" hidden="1">
      <c r="A24" s="58"/>
      <c r="B24" s="30"/>
      <c r="C24" s="52"/>
      <c r="D24" s="59"/>
      <c r="E24" s="59"/>
      <c r="F24" s="59"/>
    </row>
    <row r="25" spans="1:12" s="63" customFormat="1" hidden="1">
      <c r="A25" s="29"/>
      <c r="B25" s="30"/>
      <c r="C25" s="60"/>
      <c r="D25" s="61"/>
      <c r="E25" s="61"/>
      <c r="F25" s="61"/>
    </row>
    <row r="26" spans="1:12" s="63" customFormat="1" ht="28.5" hidden="1" customHeight="1">
      <c r="A26" s="29"/>
      <c r="B26" s="30"/>
      <c r="C26" s="60"/>
      <c r="D26" s="61"/>
      <c r="E26" s="61"/>
      <c r="F26" s="61"/>
    </row>
    <row r="27" spans="1:12" s="63" customFormat="1" hidden="1">
      <c r="A27" s="29"/>
      <c r="B27" s="30"/>
      <c r="C27" s="31"/>
      <c r="D27" s="40"/>
      <c r="E27" s="40"/>
      <c r="F27" s="40"/>
    </row>
    <row r="28" spans="1:12" ht="33.75" hidden="1" customHeight="1">
      <c r="A28" s="150"/>
      <c r="B28" s="150"/>
      <c r="C28" s="150"/>
      <c r="D28" s="150"/>
      <c r="E28" s="150"/>
      <c r="F28" s="150"/>
      <c r="H28" s="176"/>
      <c r="I28" s="176"/>
      <c r="J28" s="176"/>
      <c r="K28" s="176"/>
      <c r="L28" s="176"/>
    </row>
    <row r="29" spans="1:12" hidden="1">
      <c r="H29" s="176"/>
      <c r="I29" s="176"/>
      <c r="J29" s="176"/>
      <c r="K29" s="176"/>
      <c r="L29" s="176"/>
    </row>
    <row r="30" spans="1:12" hidden="1">
      <c r="A30" s="151"/>
      <c r="B30" s="151"/>
      <c r="C30" s="151"/>
      <c r="D30" s="154"/>
      <c r="E30" s="155"/>
      <c r="F30" s="156"/>
    </row>
    <row r="31" spans="1:12" hidden="1">
      <c r="A31" s="153"/>
      <c r="B31" s="153"/>
      <c r="C31" s="160"/>
      <c r="D31" s="33"/>
      <c r="E31" s="33"/>
      <c r="F31" s="33"/>
      <c r="H31" s="32"/>
    </row>
    <row r="32" spans="1:12" hidden="1">
      <c r="A32" s="13"/>
      <c r="B32" s="13"/>
      <c r="C32" s="13"/>
      <c r="D32" s="33"/>
      <c r="E32" s="33"/>
      <c r="F32" s="33"/>
    </row>
    <row r="33" spans="1:15" hidden="1">
      <c r="A33" s="19"/>
      <c r="B33" s="13"/>
      <c r="C33" s="16"/>
      <c r="D33" s="34"/>
      <c r="E33" s="34"/>
      <c r="F33" s="34"/>
    </row>
    <row r="34" spans="1:15" hidden="1">
      <c r="A34" s="20"/>
      <c r="B34" s="13"/>
      <c r="C34" s="25"/>
      <c r="D34" s="35"/>
      <c r="E34" s="35"/>
      <c r="F34" s="35"/>
    </row>
    <row r="35" spans="1:15" hidden="1">
      <c r="A35" s="20"/>
      <c r="B35" s="13"/>
      <c r="C35" s="25"/>
      <c r="D35" s="35"/>
      <c r="E35" s="35"/>
      <c r="F35" s="35"/>
    </row>
    <row r="36" spans="1:15" hidden="1">
      <c r="A36" s="24"/>
      <c r="B36" s="13"/>
      <c r="C36" s="25"/>
      <c r="D36" s="35"/>
      <c r="E36" s="35"/>
      <c r="F36" s="35"/>
    </row>
    <row r="37" spans="1:15" hidden="1">
      <c r="A37" s="27"/>
      <c r="B37" s="13"/>
      <c r="C37" s="26"/>
      <c r="D37" s="36"/>
      <c r="E37" s="36"/>
      <c r="F37" s="36"/>
    </row>
    <row r="38" spans="1:15" hidden="1">
      <c r="A38" s="19"/>
      <c r="B38" s="13"/>
      <c r="C38" s="26"/>
      <c r="D38" s="36"/>
      <c r="E38" s="36"/>
      <c r="F38" s="36"/>
    </row>
    <row r="39" spans="1:15" hidden="1">
      <c r="A39" s="19"/>
      <c r="B39" s="13"/>
      <c r="C39" s="22"/>
      <c r="D39" s="39"/>
      <c r="E39" s="39"/>
      <c r="F39" s="39"/>
    </row>
    <row r="41" spans="1:15" ht="49.5" customHeight="1">
      <c r="A41" s="150" t="s">
        <v>130</v>
      </c>
      <c r="B41" s="150"/>
      <c r="C41" s="150"/>
      <c r="D41" s="150"/>
      <c r="E41" s="150"/>
      <c r="F41" s="150"/>
      <c r="H41" s="178"/>
      <c r="I41" s="178"/>
      <c r="J41" s="178"/>
      <c r="K41" s="178"/>
      <c r="L41" s="178"/>
      <c r="M41" s="178"/>
      <c r="N41" s="178"/>
      <c r="O41" s="178"/>
    </row>
    <row r="42" spans="1:15">
      <c r="H42" s="178"/>
      <c r="I42" s="178"/>
      <c r="J42" s="178"/>
      <c r="K42" s="178"/>
      <c r="L42" s="178"/>
      <c r="M42" s="178"/>
      <c r="N42" s="178"/>
      <c r="O42" s="178"/>
    </row>
    <row r="43" spans="1:15" ht="15" customHeight="1">
      <c r="A43" s="151" t="s">
        <v>39</v>
      </c>
      <c r="B43" s="151" t="s">
        <v>58</v>
      </c>
      <c r="C43" s="151" t="s">
        <v>88</v>
      </c>
      <c r="D43" s="154" t="s">
        <v>51</v>
      </c>
      <c r="E43" s="155"/>
      <c r="F43" s="156"/>
      <c r="H43" s="178"/>
      <c r="I43" s="178"/>
      <c r="J43" s="178"/>
      <c r="K43" s="178"/>
      <c r="L43" s="178"/>
      <c r="M43" s="178"/>
      <c r="N43" s="178"/>
      <c r="O43" s="178"/>
    </row>
    <row r="44" spans="1:15">
      <c r="A44" s="153"/>
      <c r="B44" s="153"/>
      <c r="C44" s="153"/>
      <c r="D44" s="33" t="s">
        <v>53</v>
      </c>
      <c r="E44" s="33" t="s">
        <v>124</v>
      </c>
      <c r="F44" s="33" t="s">
        <v>181</v>
      </c>
      <c r="H44" s="32"/>
    </row>
    <row r="45" spans="1:15">
      <c r="A45" s="13">
        <v>1</v>
      </c>
      <c r="B45" s="13">
        <v>2</v>
      </c>
      <c r="C45" s="13">
        <v>3</v>
      </c>
      <c r="D45" s="33">
        <v>4</v>
      </c>
      <c r="E45" s="33">
        <v>5</v>
      </c>
      <c r="F45" s="33">
        <v>6</v>
      </c>
    </row>
    <row r="46" spans="1:15" ht="45">
      <c r="A46" s="19" t="s">
        <v>90</v>
      </c>
      <c r="B46" s="13" t="s">
        <v>60</v>
      </c>
      <c r="C46" s="16">
        <f>D46+E46+F46</f>
        <v>0</v>
      </c>
      <c r="D46" s="34">
        <v>0</v>
      </c>
      <c r="E46" s="34">
        <v>0</v>
      </c>
      <c r="F46" s="34">
        <v>0</v>
      </c>
    </row>
    <row r="47" spans="1:15">
      <c r="A47" s="20" t="s">
        <v>92</v>
      </c>
      <c r="B47" s="13" t="s">
        <v>60</v>
      </c>
      <c r="C47" s="73">
        <f>D47+E47+F47</f>
        <v>0</v>
      </c>
      <c r="D47" s="74">
        <v>0</v>
      </c>
      <c r="E47" s="35">
        <v>0</v>
      </c>
      <c r="F47" s="35">
        <v>0</v>
      </c>
    </row>
    <row r="48" spans="1:15" ht="30">
      <c r="A48" s="20" t="s">
        <v>67</v>
      </c>
      <c r="B48" s="13" t="s">
        <v>60</v>
      </c>
      <c r="C48" s="73">
        <f>D48+E48+F48</f>
        <v>0</v>
      </c>
      <c r="D48" s="74">
        <f>D49+D51+D54+D53</f>
        <v>0</v>
      </c>
      <c r="E48" s="35">
        <f>E49+E51</f>
        <v>0</v>
      </c>
      <c r="F48" s="35">
        <f>F49</f>
        <v>0</v>
      </c>
    </row>
    <row r="49" spans="1:12" ht="15" hidden="1" customHeight="1">
      <c r="A49" s="20"/>
      <c r="B49" s="13"/>
      <c r="C49" s="25"/>
      <c r="D49" s="35"/>
      <c r="E49" s="35"/>
      <c r="F49" s="35"/>
    </row>
    <row r="50" spans="1:12" ht="15" hidden="1" customHeight="1">
      <c r="A50" s="19"/>
      <c r="B50" s="13"/>
      <c r="C50" s="26"/>
      <c r="D50" s="35"/>
      <c r="E50" s="35"/>
      <c r="F50" s="35"/>
    </row>
    <row r="51" spans="1:12" ht="23.25" hidden="1">
      <c r="A51" s="24"/>
      <c r="B51" s="13"/>
      <c r="C51" s="25"/>
      <c r="D51" s="35"/>
      <c r="E51" s="35"/>
      <c r="F51" s="35"/>
      <c r="H51" s="183"/>
      <c r="I51" s="183"/>
      <c r="J51" s="183"/>
    </row>
    <row r="52" spans="1:12" hidden="1">
      <c r="A52" s="27"/>
      <c r="B52" s="25"/>
      <c r="C52" s="26"/>
      <c r="D52" s="36"/>
      <c r="E52" s="36"/>
      <c r="F52" s="36"/>
    </row>
    <row r="53" spans="1:12" hidden="1">
      <c r="A53" s="27"/>
      <c r="B53" s="25"/>
      <c r="C53" s="26"/>
      <c r="D53" s="36"/>
      <c r="E53" s="36"/>
      <c r="F53" s="36"/>
    </row>
    <row r="54" spans="1:12" ht="42.75">
      <c r="A54" s="24" t="s">
        <v>80</v>
      </c>
      <c r="B54" s="25">
        <v>300</v>
      </c>
      <c r="C54" s="73">
        <f>C55</f>
        <v>0</v>
      </c>
      <c r="D54" s="74">
        <f>D55</f>
        <v>0</v>
      </c>
      <c r="E54" s="35">
        <f>E55</f>
        <v>0</v>
      </c>
      <c r="F54" s="35">
        <f>F55</f>
        <v>0</v>
      </c>
    </row>
    <row r="55" spans="1:12" ht="30">
      <c r="A55" s="27" t="s">
        <v>129</v>
      </c>
      <c r="B55" s="25">
        <v>310</v>
      </c>
      <c r="C55" s="69">
        <f>D55</f>
        <v>0</v>
      </c>
      <c r="D55" s="68">
        <v>0</v>
      </c>
      <c r="E55" s="36">
        <f>E57</f>
        <v>0</v>
      </c>
      <c r="F55" s="36">
        <f>F57</f>
        <v>0</v>
      </c>
    </row>
    <row r="56" spans="1:12" hidden="1">
      <c r="A56" s="27"/>
      <c r="B56" s="25"/>
      <c r="C56" s="69"/>
      <c r="D56" s="68"/>
      <c r="E56" s="36"/>
      <c r="F56" s="36"/>
    </row>
    <row r="57" spans="1:12" hidden="1">
      <c r="A57" s="27"/>
      <c r="B57" s="25"/>
      <c r="C57" s="69"/>
      <c r="D57" s="68"/>
      <c r="E57" s="36"/>
      <c r="F57" s="36"/>
    </row>
    <row r="58" spans="1:12" ht="45">
      <c r="A58" s="19" t="s">
        <v>91</v>
      </c>
      <c r="B58" s="13" t="s">
        <v>60</v>
      </c>
      <c r="C58" s="22">
        <v>0</v>
      </c>
      <c r="D58" s="39">
        <v>0</v>
      </c>
      <c r="E58" s="39">
        <v>0</v>
      </c>
      <c r="F58" s="39">
        <v>0</v>
      </c>
    </row>
    <row r="60" spans="1:12" ht="33.75" customHeight="1">
      <c r="A60" s="150"/>
      <c r="B60" s="150"/>
      <c r="C60" s="150"/>
      <c r="D60" s="150"/>
      <c r="E60" s="150"/>
      <c r="F60" s="150"/>
      <c r="H60" s="176"/>
      <c r="I60" s="176"/>
      <c r="J60" s="176"/>
      <c r="K60" s="176"/>
      <c r="L60" s="176"/>
    </row>
    <row r="61" spans="1:12">
      <c r="H61" s="176"/>
      <c r="I61" s="176"/>
      <c r="J61" s="176"/>
      <c r="K61" s="176"/>
      <c r="L61" s="176"/>
    </row>
    <row r="62" spans="1:12">
      <c r="A62" s="177"/>
      <c r="B62" s="177"/>
      <c r="C62" s="177"/>
      <c r="D62" s="181"/>
      <c r="E62" s="181"/>
      <c r="F62" s="181"/>
    </row>
    <row r="63" spans="1:12">
      <c r="A63" s="177"/>
      <c r="B63" s="177"/>
      <c r="C63" s="181"/>
      <c r="D63" s="55"/>
      <c r="E63" s="55"/>
      <c r="F63" s="55"/>
      <c r="H63" s="32"/>
    </row>
    <row r="64" spans="1:12">
      <c r="A64" s="30"/>
      <c r="B64" s="30"/>
      <c r="C64" s="30"/>
      <c r="D64" s="55"/>
      <c r="E64" s="55"/>
      <c r="F64" s="55"/>
    </row>
    <row r="65" spans="1:6">
      <c r="A65" s="29"/>
      <c r="B65" s="30"/>
      <c r="C65" s="56"/>
      <c r="D65" s="57"/>
      <c r="E65" s="57"/>
      <c r="F65" s="57"/>
    </row>
    <row r="66" spans="1:6">
      <c r="A66" s="58"/>
      <c r="B66" s="30"/>
      <c r="C66" s="52"/>
      <c r="D66" s="59"/>
      <c r="E66" s="59"/>
      <c r="F66" s="59"/>
    </row>
    <row r="67" spans="1:6">
      <c r="A67" s="58"/>
      <c r="B67" s="30"/>
      <c r="C67" s="52"/>
      <c r="D67" s="59"/>
      <c r="E67" s="59"/>
      <c r="F67" s="59"/>
    </row>
    <row r="68" spans="1:6">
      <c r="A68" s="62"/>
      <c r="B68" s="30"/>
      <c r="C68" s="52"/>
      <c r="D68" s="59"/>
      <c r="E68" s="59"/>
      <c r="F68" s="59"/>
    </row>
    <row r="69" spans="1:6">
      <c r="A69" s="51"/>
      <c r="B69" s="30"/>
      <c r="C69" s="60"/>
      <c r="D69" s="61"/>
      <c r="E69" s="61"/>
      <c r="F69" s="61"/>
    </row>
    <row r="70" spans="1:6" hidden="1">
      <c r="A70" s="29"/>
      <c r="B70" s="30"/>
      <c r="C70" s="60"/>
      <c r="D70" s="61"/>
      <c r="E70" s="61"/>
      <c r="F70" s="61"/>
    </row>
    <row r="71" spans="1:6">
      <c r="A71" s="29"/>
      <c r="B71" s="30"/>
      <c r="C71" s="31"/>
      <c r="D71" s="40"/>
      <c r="E71" s="40"/>
      <c r="F71" s="40"/>
    </row>
  </sheetData>
  <mergeCells count="30">
    <mergeCell ref="A60:F60"/>
    <mergeCell ref="H60:L61"/>
    <mergeCell ref="A62:A63"/>
    <mergeCell ref="B62:B63"/>
    <mergeCell ref="C62:C63"/>
    <mergeCell ref="D62:F62"/>
    <mergeCell ref="C18:C19"/>
    <mergeCell ref="D18:F18"/>
    <mergeCell ref="H41:O43"/>
    <mergeCell ref="A43:A44"/>
    <mergeCell ref="B43:B44"/>
    <mergeCell ref="C43:C44"/>
    <mergeCell ref="D43:F43"/>
    <mergeCell ref="A41:F41"/>
    <mergeCell ref="H51:J51"/>
    <mergeCell ref="A1:F1"/>
    <mergeCell ref="A3:F3"/>
    <mergeCell ref="A5:A6"/>
    <mergeCell ref="B5:B6"/>
    <mergeCell ref="C5:C6"/>
    <mergeCell ref="D5:F5"/>
    <mergeCell ref="A16:F16"/>
    <mergeCell ref="H28:L29"/>
    <mergeCell ref="A30:A31"/>
    <mergeCell ref="D30:F30"/>
    <mergeCell ref="A28:F28"/>
    <mergeCell ref="B30:B31"/>
    <mergeCell ref="C30:C31"/>
    <mergeCell ref="A18:A19"/>
    <mergeCell ref="B18:B19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topLeftCell="A40" workbookViewId="0">
      <selection activeCell="D47" sqref="D47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s="63" customFormat="1" ht="30.75" hidden="1" customHeight="1">
      <c r="A1" s="180"/>
      <c r="B1" s="180"/>
      <c r="C1" s="180"/>
      <c r="D1" s="180"/>
      <c r="E1" s="180"/>
      <c r="F1" s="180"/>
    </row>
    <row r="2" spans="1:6" s="63" customFormat="1" hidden="1">
      <c r="B2" s="31"/>
      <c r="C2" s="31"/>
      <c r="D2" s="40"/>
      <c r="E2" s="40"/>
      <c r="F2" s="40"/>
    </row>
    <row r="3" spans="1:6" s="63" customFormat="1" ht="66" hidden="1" customHeight="1">
      <c r="A3" s="180"/>
      <c r="B3" s="180"/>
      <c r="C3" s="180"/>
      <c r="D3" s="180"/>
      <c r="E3" s="180"/>
      <c r="F3" s="180"/>
    </row>
    <row r="4" spans="1:6" s="63" customFormat="1" hidden="1">
      <c r="B4" s="31"/>
      <c r="C4" s="31"/>
      <c r="D4" s="40"/>
      <c r="E4" s="40"/>
      <c r="F4" s="40"/>
    </row>
    <row r="5" spans="1:6" s="63" customFormat="1" ht="14.25" hidden="1" customHeight="1">
      <c r="A5" s="177"/>
      <c r="B5" s="177"/>
      <c r="C5" s="177"/>
      <c r="D5" s="181"/>
      <c r="E5" s="181"/>
      <c r="F5" s="181"/>
    </row>
    <row r="6" spans="1:6" s="63" customFormat="1" ht="17.25" hidden="1" customHeight="1">
      <c r="A6" s="177"/>
      <c r="B6" s="177"/>
      <c r="C6" s="181"/>
      <c r="D6" s="55"/>
      <c r="E6" s="55"/>
      <c r="F6" s="55"/>
    </row>
    <row r="7" spans="1:6" s="64" customFormat="1" ht="14.25" hidden="1">
      <c r="A7" s="30"/>
      <c r="B7" s="30"/>
      <c r="C7" s="30"/>
      <c r="D7" s="55"/>
      <c r="E7" s="55"/>
      <c r="F7" s="55"/>
    </row>
    <row r="8" spans="1:6" s="63" customFormat="1" hidden="1">
      <c r="A8" s="29"/>
      <c r="B8" s="30"/>
      <c r="C8" s="56"/>
      <c r="D8" s="57"/>
      <c r="E8" s="57"/>
      <c r="F8" s="57"/>
    </row>
    <row r="9" spans="1:6" s="63" customFormat="1" hidden="1">
      <c r="A9" s="58"/>
      <c r="B9" s="30"/>
      <c r="C9" s="52"/>
      <c r="D9" s="59"/>
      <c r="E9" s="59"/>
      <c r="F9" s="59"/>
    </row>
    <row r="10" spans="1:6" s="63" customFormat="1" hidden="1">
      <c r="A10" s="58"/>
      <c r="B10" s="30"/>
      <c r="C10" s="52"/>
      <c r="D10" s="59"/>
      <c r="E10" s="59"/>
      <c r="F10" s="59"/>
    </row>
    <row r="11" spans="1:6" s="63" customFormat="1" hidden="1">
      <c r="A11" s="58"/>
      <c r="B11" s="30"/>
      <c r="C11" s="52"/>
      <c r="D11" s="59"/>
      <c r="E11" s="59"/>
      <c r="F11" s="59"/>
    </row>
    <row r="12" spans="1:6" s="63" customFormat="1" hidden="1">
      <c r="A12" s="29"/>
      <c r="B12" s="30"/>
      <c r="C12" s="60"/>
      <c r="D12" s="61"/>
      <c r="E12" s="61"/>
      <c r="F12" s="61"/>
    </row>
    <row r="13" spans="1:6" s="63" customFormat="1" hidden="1">
      <c r="A13" s="29"/>
      <c r="B13" s="30"/>
      <c r="C13" s="31"/>
      <c r="D13" s="40"/>
      <c r="E13" s="40"/>
      <c r="F13" s="40"/>
    </row>
    <row r="14" spans="1:6" s="63" customFormat="1" hidden="1">
      <c r="B14" s="31"/>
      <c r="C14" s="31"/>
      <c r="D14" s="40"/>
      <c r="E14" s="40"/>
      <c r="F14" s="40"/>
    </row>
    <row r="15" spans="1:6" s="63" customFormat="1" hidden="1">
      <c r="B15" s="31"/>
      <c r="C15" s="31"/>
      <c r="D15" s="40"/>
      <c r="E15" s="40"/>
      <c r="F15" s="40"/>
    </row>
    <row r="16" spans="1:6" s="63" customFormat="1" ht="49.5" hidden="1" customHeight="1">
      <c r="A16" s="180"/>
      <c r="B16" s="180"/>
      <c r="C16" s="180"/>
      <c r="D16" s="180"/>
      <c r="E16" s="180"/>
      <c r="F16" s="180"/>
    </row>
    <row r="17" spans="1:12" s="63" customFormat="1" hidden="1">
      <c r="B17" s="31"/>
      <c r="C17" s="31"/>
      <c r="D17" s="40"/>
      <c r="E17" s="40"/>
      <c r="F17" s="40"/>
    </row>
    <row r="18" spans="1:12" s="63" customFormat="1" hidden="1">
      <c r="A18" s="177"/>
      <c r="B18" s="177"/>
      <c r="C18" s="177"/>
      <c r="D18" s="181"/>
      <c r="E18" s="181"/>
      <c r="F18" s="181"/>
    </row>
    <row r="19" spans="1:12" s="63" customFormat="1" hidden="1">
      <c r="A19" s="177"/>
      <c r="B19" s="177"/>
      <c r="C19" s="181"/>
      <c r="D19" s="55"/>
      <c r="E19" s="55"/>
      <c r="F19" s="55"/>
    </row>
    <row r="20" spans="1:12" s="63" customFormat="1" hidden="1">
      <c r="A20" s="30"/>
      <c r="B20" s="30"/>
      <c r="C20" s="30"/>
      <c r="D20" s="55"/>
      <c r="E20" s="55"/>
      <c r="F20" s="55"/>
    </row>
    <row r="21" spans="1:12" s="63" customFormat="1" hidden="1">
      <c r="A21" s="29"/>
      <c r="B21" s="30"/>
      <c r="C21" s="56"/>
      <c r="D21" s="57"/>
      <c r="E21" s="57"/>
      <c r="F21" s="57"/>
    </row>
    <row r="22" spans="1:12" s="63" customFormat="1" hidden="1">
      <c r="A22" s="58"/>
      <c r="B22" s="30"/>
      <c r="C22" s="52"/>
      <c r="D22" s="59"/>
      <c r="E22" s="59"/>
      <c r="F22" s="59"/>
    </row>
    <row r="23" spans="1:12" s="63" customFormat="1" hidden="1">
      <c r="A23" s="58"/>
      <c r="B23" s="30"/>
      <c r="C23" s="52"/>
      <c r="D23" s="59"/>
      <c r="E23" s="59"/>
      <c r="F23" s="59"/>
    </row>
    <row r="24" spans="1:12" s="63" customFormat="1" hidden="1">
      <c r="A24" s="58"/>
      <c r="B24" s="30"/>
      <c r="C24" s="52"/>
      <c r="D24" s="59"/>
      <c r="E24" s="59"/>
      <c r="F24" s="59"/>
    </row>
    <row r="25" spans="1:12" s="63" customFormat="1" hidden="1">
      <c r="A25" s="29"/>
      <c r="B25" s="30"/>
      <c r="C25" s="60"/>
      <c r="D25" s="61"/>
      <c r="E25" s="61"/>
      <c r="F25" s="61"/>
    </row>
    <row r="26" spans="1:12" s="63" customFormat="1" ht="28.5" hidden="1" customHeight="1">
      <c r="A26" s="29"/>
      <c r="B26" s="30"/>
      <c r="C26" s="60"/>
      <c r="D26" s="61"/>
      <c r="E26" s="61"/>
      <c r="F26" s="61"/>
    </row>
    <row r="27" spans="1:12" s="63" customFormat="1" hidden="1">
      <c r="A27" s="29"/>
      <c r="B27" s="30"/>
      <c r="C27" s="31"/>
      <c r="D27" s="40"/>
      <c r="E27" s="40"/>
      <c r="F27" s="40"/>
    </row>
    <row r="28" spans="1:12" ht="33.75" hidden="1" customHeight="1">
      <c r="A28" s="150"/>
      <c r="B28" s="150"/>
      <c r="C28" s="150"/>
      <c r="D28" s="150"/>
      <c r="E28" s="150"/>
      <c r="F28" s="150"/>
      <c r="H28" s="176"/>
      <c r="I28" s="176"/>
      <c r="J28" s="176"/>
      <c r="K28" s="176"/>
      <c r="L28" s="176"/>
    </row>
    <row r="29" spans="1:12" hidden="1">
      <c r="H29" s="176"/>
      <c r="I29" s="176"/>
      <c r="J29" s="176"/>
      <c r="K29" s="176"/>
      <c r="L29" s="176"/>
    </row>
    <row r="30" spans="1:12" hidden="1">
      <c r="A30" s="151"/>
      <c r="B30" s="151"/>
      <c r="C30" s="151"/>
      <c r="D30" s="154"/>
      <c r="E30" s="155"/>
      <c r="F30" s="156"/>
    </row>
    <row r="31" spans="1:12" hidden="1">
      <c r="A31" s="153"/>
      <c r="B31" s="153"/>
      <c r="C31" s="160"/>
      <c r="D31" s="33"/>
      <c r="E31" s="33"/>
      <c r="F31" s="33"/>
      <c r="H31" s="32"/>
    </row>
    <row r="32" spans="1:12" hidden="1">
      <c r="A32" s="13"/>
      <c r="B32" s="13"/>
      <c r="C32" s="13"/>
      <c r="D32" s="33"/>
      <c r="E32" s="33"/>
      <c r="F32" s="33"/>
    </row>
    <row r="33" spans="1:15" hidden="1">
      <c r="A33" s="19"/>
      <c r="B33" s="13"/>
      <c r="C33" s="16"/>
      <c r="D33" s="34"/>
      <c r="E33" s="34"/>
      <c r="F33" s="34"/>
    </row>
    <row r="34" spans="1:15" hidden="1">
      <c r="A34" s="20"/>
      <c r="B34" s="13"/>
      <c r="C34" s="25"/>
      <c r="D34" s="35"/>
      <c r="E34" s="35"/>
      <c r="F34" s="35"/>
    </row>
    <row r="35" spans="1:15" hidden="1">
      <c r="A35" s="20"/>
      <c r="B35" s="13"/>
      <c r="C35" s="25"/>
      <c r="D35" s="35"/>
      <c r="E35" s="35"/>
      <c r="F35" s="35"/>
    </row>
    <row r="36" spans="1:15" hidden="1">
      <c r="A36" s="24"/>
      <c r="B36" s="13"/>
      <c r="C36" s="25"/>
      <c r="D36" s="35"/>
      <c r="E36" s="35"/>
      <c r="F36" s="35"/>
    </row>
    <row r="37" spans="1:15" hidden="1">
      <c r="A37" s="27"/>
      <c r="B37" s="13"/>
      <c r="C37" s="26"/>
      <c r="D37" s="36"/>
      <c r="E37" s="36"/>
      <c r="F37" s="36"/>
    </row>
    <row r="38" spans="1:15" hidden="1">
      <c r="A38" s="19"/>
      <c r="B38" s="13"/>
      <c r="C38" s="26"/>
      <c r="D38" s="36"/>
      <c r="E38" s="36"/>
      <c r="F38" s="36"/>
    </row>
    <row r="39" spans="1:15" hidden="1">
      <c r="A39" s="19"/>
      <c r="B39" s="13"/>
      <c r="C39" s="22"/>
      <c r="D39" s="39"/>
      <c r="E39" s="39"/>
      <c r="F39" s="39"/>
    </row>
    <row r="41" spans="1:15" ht="54.75" customHeight="1">
      <c r="A41" s="150" t="s">
        <v>133</v>
      </c>
      <c r="B41" s="150"/>
      <c r="C41" s="150"/>
      <c r="D41" s="150"/>
      <c r="E41" s="150"/>
      <c r="F41" s="150"/>
      <c r="H41" s="178"/>
      <c r="I41" s="178"/>
      <c r="J41" s="178"/>
      <c r="K41" s="178"/>
      <c r="L41" s="178"/>
      <c r="M41" s="178"/>
      <c r="N41" s="178"/>
      <c r="O41" s="178"/>
    </row>
    <row r="42" spans="1:15">
      <c r="H42" s="178"/>
      <c r="I42" s="178"/>
      <c r="J42" s="178"/>
      <c r="K42" s="178"/>
      <c r="L42" s="178"/>
      <c r="M42" s="178"/>
      <c r="N42" s="178"/>
      <c r="O42" s="178"/>
    </row>
    <row r="43" spans="1:15" ht="15" customHeight="1">
      <c r="A43" s="151" t="s">
        <v>39</v>
      </c>
      <c r="B43" s="151" t="s">
        <v>58</v>
      </c>
      <c r="C43" s="151" t="s">
        <v>88</v>
      </c>
      <c r="D43" s="154" t="s">
        <v>51</v>
      </c>
      <c r="E43" s="155"/>
      <c r="F43" s="156"/>
      <c r="H43" s="178"/>
      <c r="I43" s="178"/>
      <c r="J43" s="178"/>
      <c r="K43" s="178"/>
      <c r="L43" s="178"/>
      <c r="M43" s="178"/>
      <c r="N43" s="178"/>
      <c r="O43" s="178"/>
    </row>
    <row r="44" spans="1:15">
      <c r="A44" s="153"/>
      <c r="B44" s="153"/>
      <c r="C44" s="153"/>
      <c r="D44" s="33" t="s">
        <v>53</v>
      </c>
      <c r="E44" s="33" t="s">
        <v>124</v>
      </c>
      <c r="F44" s="33" t="s">
        <v>181</v>
      </c>
      <c r="H44" s="32"/>
    </row>
    <row r="45" spans="1:15">
      <c r="A45" s="13">
        <v>1</v>
      </c>
      <c r="B45" s="13">
        <v>2</v>
      </c>
      <c r="C45" s="13">
        <v>3</v>
      </c>
      <c r="D45" s="33">
        <v>4</v>
      </c>
      <c r="E45" s="33">
        <v>5</v>
      </c>
      <c r="F45" s="33">
        <v>6</v>
      </c>
    </row>
    <row r="46" spans="1:15" ht="45">
      <c r="A46" s="19" t="s">
        <v>90</v>
      </c>
      <c r="B46" s="13" t="s">
        <v>60</v>
      </c>
      <c r="C46" s="16">
        <f>D46+E46+F46</f>
        <v>0</v>
      </c>
      <c r="D46" s="34">
        <v>0</v>
      </c>
      <c r="E46" s="34">
        <v>0</v>
      </c>
      <c r="F46" s="34">
        <v>0</v>
      </c>
      <c r="H46" s="183"/>
      <c r="I46" s="183"/>
      <c r="J46" s="183"/>
    </row>
    <row r="47" spans="1:15">
      <c r="A47" s="20" t="s">
        <v>92</v>
      </c>
      <c r="B47" s="13" t="s">
        <v>60</v>
      </c>
      <c r="C47" s="25">
        <f>D47+E47+F47</f>
        <v>0</v>
      </c>
      <c r="D47" s="35"/>
      <c r="E47" s="35">
        <v>0</v>
      </c>
      <c r="F47" s="35">
        <v>0</v>
      </c>
    </row>
    <row r="48" spans="1:15" ht="30">
      <c r="A48" s="20" t="s">
        <v>67</v>
      </c>
      <c r="B48" s="13" t="s">
        <v>60</v>
      </c>
      <c r="C48" s="25">
        <f>D48+E48+F48</f>
        <v>0</v>
      </c>
      <c r="D48" s="35">
        <f>D51</f>
        <v>0</v>
      </c>
      <c r="E48" s="35">
        <f>E51</f>
        <v>0</v>
      </c>
      <c r="F48" s="35">
        <f>F49</f>
        <v>0</v>
      </c>
    </row>
    <row r="49" spans="1:12" ht="15" hidden="1" customHeight="1">
      <c r="A49" s="20"/>
      <c r="B49" s="13"/>
      <c r="C49" s="25"/>
      <c r="D49" s="35"/>
      <c r="E49" s="35"/>
      <c r="F49" s="35"/>
    </row>
    <row r="50" spans="1:12" ht="15" hidden="1" customHeight="1">
      <c r="A50" s="19"/>
      <c r="B50" s="13"/>
      <c r="C50" s="26"/>
      <c r="D50" s="35"/>
      <c r="E50" s="35"/>
      <c r="F50" s="35"/>
    </row>
    <row r="51" spans="1:12">
      <c r="A51" s="27"/>
      <c r="B51" s="25"/>
      <c r="C51" s="26"/>
      <c r="D51" s="36"/>
      <c r="E51" s="36"/>
      <c r="F51" s="36"/>
    </row>
    <row r="52" spans="1:12" ht="45">
      <c r="A52" s="19" t="s">
        <v>91</v>
      </c>
      <c r="B52" s="13" t="s">
        <v>60</v>
      </c>
      <c r="C52" s="22">
        <v>0</v>
      </c>
      <c r="D52" s="39">
        <v>0</v>
      </c>
      <c r="E52" s="39">
        <v>0</v>
      </c>
      <c r="F52" s="39">
        <v>0</v>
      </c>
    </row>
    <row r="54" spans="1:12" ht="33.75" customHeight="1">
      <c r="A54" s="150"/>
      <c r="B54" s="150"/>
      <c r="C54" s="150"/>
      <c r="D54" s="150"/>
      <c r="E54" s="150"/>
      <c r="F54" s="150"/>
      <c r="H54" s="176"/>
      <c r="I54" s="176"/>
      <c r="J54" s="176"/>
      <c r="K54" s="176"/>
      <c r="L54" s="176"/>
    </row>
    <row r="55" spans="1:12">
      <c r="H55" s="176"/>
      <c r="I55" s="176"/>
      <c r="J55" s="176"/>
      <c r="K55" s="176"/>
      <c r="L55" s="176"/>
    </row>
    <row r="56" spans="1:12">
      <c r="A56" s="177"/>
      <c r="B56" s="177"/>
      <c r="C56" s="177"/>
      <c r="D56" s="181"/>
      <c r="E56" s="181"/>
      <c r="F56" s="181"/>
    </row>
    <row r="57" spans="1:12">
      <c r="A57" s="177"/>
      <c r="B57" s="177"/>
      <c r="C57" s="181"/>
      <c r="D57" s="55"/>
      <c r="E57" s="55"/>
      <c r="F57" s="55"/>
      <c r="H57" s="32"/>
    </row>
    <row r="58" spans="1:12">
      <c r="A58" s="30"/>
      <c r="B58" s="30"/>
      <c r="C58" s="30"/>
      <c r="D58" s="55"/>
      <c r="E58" s="55"/>
      <c r="F58" s="55"/>
    </row>
    <row r="59" spans="1:12">
      <c r="A59" s="29"/>
      <c r="B59" s="30"/>
      <c r="C59" s="56"/>
      <c r="D59" s="57"/>
      <c r="E59" s="57"/>
      <c r="F59" s="57"/>
    </row>
    <row r="60" spans="1:12">
      <c r="A60" s="58"/>
      <c r="B60" s="30"/>
      <c r="C60" s="52"/>
      <c r="D60" s="59"/>
      <c r="E60" s="59"/>
      <c r="F60" s="59"/>
    </row>
    <row r="61" spans="1:12">
      <c r="A61" s="58"/>
      <c r="B61" s="30"/>
      <c r="C61" s="52"/>
      <c r="D61" s="59"/>
      <c r="E61" s="59"/>
      <c r="F61" s="59"/>
    </row>
    <row r="62" spans="1:12">
      <c r="A62" s="62"/>
      <c r="B62" s="30"/>
      <c r="C62" s="52"/>
      <c r="D62" s="59"/>
      <c r="E62" s="59"/>
      <c r="F62" s="59"/>
    </row>
    <row r="63" spans="1:12">
      <c r="A63" s="51"/>
      <c r="B63" s="30"/>
      <c r="C63" s="60"/>
      <c r="D63" s="61"/>
      <c r="E63" s="61"/>
      <c r="F63" s="61"/>
    </row>
    <row r="64" spans="1:12" hidden="1">
      <c r="A64" s="29"/>
      <c r="B64" s="30"/>
      <c r="C64" s="60"/>
      <c r="D64" s="61"/>
      <c r="E64" s="61"/>
      <c r="F64" s="61"/>
    </row>
    <row r="65" spans="1:6">
      <c r="A65" s="29"/>
      <c r="B65" s="30"/>
      <c r="C65" s="31"/>
      <c r="D65" s="40"/>
      <c r="E65" s="40"/>
      <c r="F65" s="40"/>
    </row>
  </sheetData>
  <mergeCells count="30">
    <mergeCell ref="A56:A57"/>
    <mergeCell ref="B56:B57"/>
    <mergeCell ref="C56:C57"/>
    <mergeCell ref="D56:F56"/>
    <mergeCell ref="A54:F54"/>
    <mergeCell ref="H54:L55"/>
    <mergeCell ref="H46:J46"/>
    <mergeCell ref="B30:B31"/>
    <mergeCell ref="C30:C31"/>
    <mergeCell ref="D30:F30"/>
    <mergeCell ref="A1:F1"/>
    <mergeCell ref="A3:F3"/>
    <mergeCell ref="A5:A6"/>
    <mergeCell ref="B5:B6"/>
    <mergeCell ref="C5:C6"/>
    <mergeCell ref="D5:F5"/>
    <mergeCell ref="A16:F16"/>
    <mergeCell ref="A30:A31"/>
    <mergeCell ref="H41:O43"/>
    <mergeCell ref="A43:A44"/>
    <mergeCell ref="B43:B44"/>
    <mergeCell ref="C43:C44"/>
    <mergeCell ref="D43:F43"/>
    <mergeCell ref="A41:F41"/>
    <mergeCell ref="H28:L29"/>
    <mergeCell ref="A28:F28"/>
    <mergeCell ref="A18:A19"/>
    <mergeCell ref="B18:B19"/>
    <mergeCell ref="C18:C19"/>
    <mergeCell ref="D18:F18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sqref="A1:F1"/>
    </sheetView>
  </sheetViews>
  <sheetFormatPr defaultRowHeight="15"/>
  <cols>
    <col min="1" max="1" width="23" style="9" customWidth="1"/>
    <col min="2" max="2" width="9.140625" style="23"/>
    <col min="3" max="6" width="14.42578125" style="23" customWidth="1"/>
    <col min="7" max="16384" width="9.140625" style="9"/>
  </cols>
  <sheetData>
    <row r="1" spans="1:6" ht="39.75" customHeight="1">
      <c r="A1" s="150" t="s">
        <v>98</v>
      </c>
      <c r="B1" s="150"/>
      <c r="C1" s="150"/>
      <c r="D1" s="150"/>
      <c r="E1" s="150"/>
      <c r="F1" s="150"/>
    </row>
    <row r="3" spans="1:6" ht="14.25" customHeight="1">
      <c r="A3" s="151" t="s">
        <v>39</v>
      </c>
      <c r="B3" s="151" t="s">
        <v>58</v>
      </c>
      <c r="C3" s="151" t="s">
        <v>88</v>
      </c>
      <c r="D3" s="154" t="s">
        <v>51</v>
      </c>
      <c r="E3" s="155"/>
      <c r="F3" s="156"/>
    </row>
    <row r="4" spans="1:6" ht="17.25" customHeight="1">
      <c r="A4" s="153"/>
      <c r="B4" s="153"/>
      <c r="C4" s="160"/>
      <c r="D4" s="33" t="s">
        <v>53</v>
      </c>
      <c r="E4" s="33" t="s">
        <v>124</v>
      </c>
      <c r="F4" s="33" t="s">
        <v>181</v>
      </c>
    </row>
    <row r="5" spans="1:6" s="21" customFormat="1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ht="45">
      <c r="A6" s="19" t="s">
        <v>90</v>
      </c>
      <c r="B6" s="13" t="s">
        <v>60</v>
      </c>
      <c r="C6" s="16">
        <v>0</v>
      </c>
      <c r="D6" s="16">
        <v>0</v>
      </c>
      <c r="E6" s="16">
        <v>0</v>
      </c>
      <c r="F6" s="16">
        <v>0</v>
      </c>
    </row>
    <row r="7" spans="1:6">
      <c r="A7" s="20" t="s">
        <v>92</v>
      </c>
      <c r="B7" s="13" t="s">
        <v>60</v>
      </c>
      <c r="C7" s="16">
        <v>0</v>
      </c>
      <c r="D7" s="16">
        <v>0</v>
      </c>
      <c r="E7" s="16">
        <v>0</v>
      </c>
      <c r="F7" s="16">
        <v>0</v>
      </c>
    </row>
    <row r="8" spans="1:6">
      <c r="A8" s="20" t="s">
        <v>97</v>
      </c>
      <c r="B8" s="13" t="s">
        <v>60</v>
      </c>
      <c r="C8" s="16">
        <v>0</v>
      </c>
      <c r="D8" s="16">
        <v>0</v>
      </c>
      <c r="E8" s="16">
        <v>0</v>
      </c>
      <c r="F8" s="16">
        <v>0</v>
      </c>
    </row>
    <row r="9" spans="1:6" ht="45">
      <c r="A9" s="19" t="s">
        <v>91</v>
      </c>
      <c r="B9" s="13" t="s">
        <v>60</v>
      </c>
      <c r="C9" s="22">
        <v>0</v>
      </c>
      <c r="D9" s="22">
        <v>0</v>
      </c>
      <c r="E9" s="22">
        <v>0</v>
      </c>
      <c r="F9" s="22">
        <v>0</v>
      </c>
    </row>
  </sheetData>
  <mergeCells count="5">
    <mergeCell ref="A1:F1"/>
    <mergeCell ref="A3:A4"/>
    <mergeCell ref="B3:B4"/>
    <mergeCell ref="C3:C4"/>
    <mergeCell ref="D3:F3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sqref="A1:F1"/>
    </sheetView>
  </sheetViews>
  <sheetFormatPr defaultRowHeight="15"/>
  <cols>
    <col min="1" max="1" width="23" style="9" customWidth="1"/>
    <col min="2" max="2" width="9.140625" style="23"/>
    <col min="3" max="6" width="14.42578125" style="23" customWidth="1"/>
    <col min="7" max="8" width="9.140625" style="9"/>
    <col min="9" max="9" width="9.140625" style="41"/>
    <col min="10" max="10" width="9.140625" style="23"/>
    <col min="11" max="16384" width="9.140625" style="9"/>
  </cols>
  <sheetData>
    <row r="1" spans="1:10" ht="51" customHeight="1">
      <c r="A1" s="150" t="s">
        <v>99</v>
      </c>
      <c r="B1" s="150"/>
      <c r="C1" s="150"/>
      <c r="D1" s="150"/>
      <c r="E1" s="150"/>
      <c r="F1" s="150"/>
    </row>
    <row r="2" spans="1:10" ht="6" customHeight="1"/>
    <row r="3" spans="1:10" ht="14.25" customHeight="1">
      <c r="A3" s="151" t="s">
        <v>39</v>
      </c>
      <c r="B3" s="151" t="s">
        <v>58</v>
      </c>
      <c r="C3" s="151" t="s">
        <v>88</v>
      </c>
      <c r="D3" s="154" t="s">
        <v>51</v>
      </c>
      <c r="E3" s="155"/>
      <c r="F3" s="156"/>
    </row>
    <row r="4" spans="1:10" ht="17.25" customHeight="1">
      <c r="A4" s="153"/>
      <c r="B4" s="153"/>
      <c r="C4" s="160"/>
      <c r="D4" s="33" t="s">
        <v>53</v>
      </c>
      <c r="E4" s="33" t="s">
        <v>124</v>
      </c>
      <c r="F4" s="33" t="s">
        <v>181</v>
      </c>
    </row>
    <row r="5" spans="1:10" s="21" customFormat="1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I5" s="41"/>
      <c r="J5" s="41"/>
    </row>
    <row r="6" spans="1:10" ht="45">
      <c r="A6" s="19" t="s">
        <v>90</v>
      </c>
      <c r="B6" s="13" t="s">
        <v>60</v>
      </c>
      <c r="C6" s="16">
        <v>0</v>
      </c>
      <c r="D6" s="16">
        <v>0</v>
      </c>
      <c r="E6" s="16">
        <v>0</v>
      </c>
      <c r="F6" s="16">
        <v>0</v>
      </c>
    </row>
    <row r="7" spans="1:10">
      <c r="A7" s="20" t="s">
        <v>92</v>
      </c>
      <c r="B7" s="13" t="s">
        <v>60</v>
      </c>
      <c r="C7" s="73">
        <f>D7+E7+F7</f>
        <v>444887.55000000005</v>
      </c>
      <c r="D7" s="73">
        <v>148295.85</v>
      </c>
      <c r="E7" s="73">
        <v>148295.85</v>
      </c>
      <c r="F7" s="73">
        <v>148295.85</v>
      </c>
    </row>
    <row r="8" spans="1:10" ht="30">
      <c r="A8" s="20" t="s">
        <v>67</v>
      </c>
      <c r="B8" s="13" t="s">
        <v>60</v>
      </c>
      <c r="C8" s="73">
        <f>D8+E8+F8</f>
        <v>444887.55000000005</v>
      </c>
      <c r="D8" s="73">
        <f>SUM(D13:D15)</f>
        <v>148295.85</v>
      </c>
      <c r="E8" s="73">
        <f>SUM(E13:E15)</f>
        <v>148295.85</v>
      </c>
      <c r="F8" s="73">
        <f>SUM(F13:F15)</f>
        <v>148295.85</v>
      </c>
    </row>
    <row r="9" spans="1:10" hidden="1">
      <c r="A9" s="20"/>
      <c r="B9" s="13"/>
      <c r="C9" s="73"/>
      <c r="D9" s="25"/>
      <c r="E9" s="25"/>
      <c r="F9" s="25"/>
    </row>
    <row r="10" spans="1:10" hidden="1">
      <c r="A10" s="19"/>
      <c r="B10" s="13"/>
      <c r="C10" s="69"/>
      <c r="D10" s="26"/>
      <c r="E10" s="26"/>
      <c r="F10" s="26"/>
    </row>
    <row r="11" spans="1:10" ht="33.75" hidden="1" customHeight="1">
      <c r="A11" s="19"/>
      <c r="B11" s="13"/>
      <c r="C11" s="69"/>
      <c r="D11" s="26"/>
      <c r="E11" s="26"/>
      <c r="F11" s="26"/>
    </row>
    <row r="12" spans="1:10" hidden="1">
      <c r="A12" s="19"/>
      <c r="B12" s="13"/>
      <c r="C12" s="69"/>
      <c r="D12" s="26"/>
      <c r="E12" s="26"/>
      <c r="F12" s="26"/>
    </row>
    <row r="13" spans="1:10">
      <c r="A13" s="19" t="s">
        <v>75</v>
      </c>
      <c r="B13" s="13">
        <v>223</v>
      </c>
      <c r="C13" s="69">
        <f>D13+E13+F13</f>
        <v>307623.24</v>
      </c>
      <c r="D13" s="69">
        <v>102541.08</v>
      </c>
      <c r="E13" s="69">
        <v>102541.08</v>
      </c>
      <c r="F13" s="69">
        <v>102541.08</v>
      </c>
    </row>
    <row r="14" spans="1:10" ht="33" customHeight="1">
      <c r="A14" s="19" t="s">
        <v>77</v>
      </c>
      <c r="B14" s="13">
        <v>225</v>
      </c>
      <c r="C14" s="69">
        <f>D14+E14+F14</f>
        <v>122151.93</v>
      </c>
      <c r="D14" s="69">
        <v>40717.31</v>
      </c>
      <c r="E14" s="69">
        <v>40717.31</v>
      </c>
      <c r="F14" s="69">
        <v>40717.31</v>
      </c>
    </row>
    <row r="15" spans="1:10">
      <c r="A15" s="19" t="s">
        <v>78</v>
      </c>
      <c r="B15" s="13">
        <v>226</v>
      </c>
      <c r="C15" s="69">
        <f>D15+E15+F15</f>
        <v>15112.380000000001</v>
      </c>
      <c r="D15" s="69">
        <v>5037.46</v>
      </c>
      <c r="E15" s="69">
        <v>5037.46</v>
      </c>
      <c r="F15" s="69">
        <v>5037.46</v>
      </c>
    </row>
    <row r="16" spans="1:10" ht="45" customHeight="1">
      <c r="A16" s="19" t="s">
        <v>91</v>
      </c>
      <c r="B16" s="13" t="s">
        <v>60</v>
      </c>
      <c r="C16" s="28">
        <v>0</v>
      </c>
      <c r="D16" s="28">
        <v>0</v>
      </c>
      <c r="E16" s="28">
        <v>0</v>
      </c>
      <c r="F16" s="28">
        <v>0</v>
      </c>
      <c r="I16" s="184"/>
      <c r="J16" s="185"/>
    </row>
  </sheetData>
  <mergeCells count="6">
    <mergeCell ref="I16:J16"/>
    <mergeCell ref="A1:F1"/>
    <mergeCell ref="A3:A4"/>
    <mergeCell ref="B3:B4"/>
    <mergeCell ref="C3:C4"/>
    <mergeCell ref="D3:F3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3"/>
  <sheetViews>
    <sheetView workbookViewId="0">
      <selection activeCell="A2" sqref="A2:F2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7" width="9.140625" style="9"/>
    <col min="8" max="8" width="10" style="9" bestFit="1" customWidth="1"/>
    <col min="9" max="16384" width="9.140625" style="9"/>
  </cols>
  <sheetData>
    <row r="2" spans="1:6" ht="34.5" customHeight="1">
      <c r="A2" s="150" t="s">
        <v>100</v>
      </c>
      <c r="B2" s="150"/>
      <c r="C2" s="150"/>
      <c r="D2" s="150"/>
      <c r="E2" s="150"/>
      <c r="F2" s="150"/>
    </row>
    <row r="4" spans="1:6" ht="14.25" customHeight="1">
      <c r="A4" s="151" t="s">
        <v>39</v>
      </c>
      <c r="B4" s="151" t="s">
        <v>58</v>
      </c>
      <c r="C4" s="151" t="s">
        <v>88</v>
      </c>
      <c r="D4" s="154" t="s">
        <v>51</v>
      </c>
      <c r="E4" s="155"/>
      <c r="F4" s="156"/>
    </row>
    <row r="5" spans="1:6" ht="17.25" customHeight="1">
      <c r="A5" s="153"/>
      <c r="B5" s="153"/>
      <c r="C5" s="160"/>
      <c r="D5" s="33" t="s">
        <v>53</v>
      </c>
      <c r="E5" s="33" t="s">
        <v>124</v>
      </c>
      <c r="F5" s="33" t="s">
        <v>181</v>
      </c>
    </row>
    <row r="6" spans="1:6" s="21" customFormat="1" ht="14.25">
      <c r="A6" s="13">
        <v>1</v>
      </c>
      <c r="B6" s="13">
        <v>2</v>
      </c>
      <c r="C6" s="13">
        <v>3</v>
      </c>
      <c r="D6" s="33">
        <v>4</v>
      </c>
      <c r="E6" s="33">
        <v>5</v>
      </c>
      <c r="F6" s="33">
        <v>6</v>
      </c>
    </row>
    <row r="7" spans="1:6" ht="42.75" customHeight="1">
      <c r="A7" s="46" t="s">
        <v>125</v>
      </c>
      <c r="B7" s="13" t="s">
        <v>60</v>
      </c>
      <c r="C7" s="26">
        <f>D7+E7+F7</f>
        <v>0</v>
      </c>
      <c r="D7" s="36">
        <v>0</v>
      </c>
      <c r="E7" s="34">
        <v>0</v>
      </c>
      <c r="F7" s="34">
        <v>0</v>
      </c>
    </row>
    <row r="8" spans="1:6">
      <c r="A8" s="20" t="s">
        <v>92</v>
      </c>
      <c r="B8" s="13" t="s">
        <v>60</v>
      </c>
      <c r="C8" s="73">
        <f>SUM(D8:F8)</f>
        <v>3086617.2600000002</v>
      </c>
      <c r="D8" s="74">
        <v>1028872.42</v>
      </c>
      <c r="E8" s="74">
        <v>1028872.42</v>
      </c>
      <c r="F8" s="74">
        <v>1028872.42</v>
      </c>
    </row>
    <row r="9" spans="1:6" ht="30">
      <c r="A9" s="20" t="s">
        <v>67</v>
      </c>
      <c r="B9" s="13" t="s">
        <v>60</v>
      </c>
      <c r="C9" s="73">
        <f>SUM(D9:F9)</f>
        <v>3086617.26</v>
      </c>
      <c r="D9" s="74">
        <f>D10+D15+D23+D22+D14</f>
        <v>1028872.4199999999</v>
      </c>
      <c r="E9" s="74">
        <f>E10+E15+E23+E22+E14</f>
        <v>1028872.4199999999</v>
      </c>
      <c r="F9" s="74">
        <f>F10+F15+F23+F22+F14</f>
        <v>1028872.4199999999</v>
      </c>
    </row>
    <row r="10" spans="1:6" ht="72.75" hidden="1">
      <c r="A10" s="20" t="s">
        <v>68</v>
      </c>
      <c r="B10" s="13">
        <v>210</v>
      </c>
      <c r="C10" s="25">
        <f>SUM(C11:C13)</f>
        <v>0</v>
      </c>
      <c r="D10" s="35">
        <f>SUM(D11:D13)</f>
        <v>0</v>
      </c>
      <c r="E10" s="35">
        <f>SUM(E11:E13)</f>
        <v>0</v>
      </c>
      <c r="F10" s="35">
        <f>SUM(F11:F13)</f>
        <v>0</v>
      </c>
    </row>
    <row r="11" spans="1:6" hidden="1">
      <c r="A11" s="19" t="s">
        <v>69</v>
      </c>
      <c r="B11" s="13">
        <v>211</v>
      </c>
      <c r="C11" s="26">
        <f>SUM(D11:F11)</f>
        <v>0</v>
      </c>
      <c r="D11" s="36">
        <v>0</v>
      </c>
      <c r="E11" s="36">
        <v>0</v>
      </c>
      <c r="F11" s="36">
        <v>0</v>
      </c>
    </row>
    <row r="12" spans="1:6" hidden="1">
      <c r="A12" s="19" t="s">
        <v>70</v>
      </c>
      <c r="B12" s="13">
        <v>212</v>
      </c>
      <c r="C12" s="26">
        <f t="shared" ref="C12:C22" si="0">SUM(D12:F12)</f>
        <v>0</v>
      </c>
      <c r="D12" s="36">
        <v>0</v>
      </c>
      <c r="E12" s="36">
        <v>0</v>
      </c>
      <c r="F12" s="36">
        <v>0</v>
      </c>
    </row>
    <row r="13" spans="1:6" ht="28.5" hidden="1" customHeight="1">
      <c r="A13" s="19" t="s">
        <v>71</v>
      </c>
      <c r="B13" s="13">
        <v>213</v>
      </c>
      <c r="C13" s="26">
        <f t="shared" si="0"/>
        <v>0</v>
      </c>
      <c r="D13" s="36">
        <v>0</v>
      </c>
      <c r="E13" s="36">
        <v>0</v>
      </c>
      <c r="F13" s="36">
        <v>0</v>
      </c>
    </row>
    <row r="14" spans="1:6">
      <c r="A14" s="27" t="s">
        <v>70</v>
      </c>
      <c r="B14" s="25">
        <v>212</v>
      </c>
      <c r="C14" s="69">
        <f>E14+D14+F14</f>
        <v>54000</v>
      </c>
      <c r="D14" s="68">
        <v>18000</v>
      </c>
      <c r="E14" s="68">
        <v>18000</v>
      </c>
      <c r="F14" s="68">
        <v>18000</v>
      </c>
    </row>
    <row r="15" spans="1:6" ht="29.25">
      <c r="A15" s="20" t="s">
        <v>93</v>
      </c>
      <c r="B15" s="13">
        <v>220</v>
      </c>
      <c r="C15" s="25">
        <f>SUM(C16:C21)</f>
        <v>1982617.26</v>
      </c>
      <c r="D15" s="74">
        <f>SUM(D16:D21)</f>
        <v>660872.41999999993</v>
      </c>
      <c r="E15" s="35">
        <f>SUM(E16:E21)</f>
        <v>660872.41999999993</v>
      </c>
      <c r="F15" s="35">
        <f>SUM(F16:F21)</f>
        <v>660872.41999999993</v>
      </c>
    </row>
    <row r="16" spans="1:6">
      <c r="A16" s="19" t="s">
        <v>73</v>
      </c>
      <c r="B16" s="13">
        <v>221</v>
      </c>
      <c r="C16" s="69">
        <f t="shared" si="0"/>
        <v>45000</v>
      </c>
      <c r="D16" s="68">
        <v>15000</v>
      </c>
      <c r="E16" s="68">
        <v>15000</v>
      </c>
      <c r="F16" s="68">
        <v>15000</v>
      </c>
    </row>
    <row r="17" spans="1:8">
      <c r="A17" s="19" t="s">
        <v>74</v>
      </c>
      <c r="B17" s="13">
        <v>222</v>
      </c>
      <c r="C17" s="69">
        <f t="shared" si="0"/>
        <v>0</v>
      </c>
      <c r="D17" s="68">
        <v>0</v>
      </c>
      <c r="E17" s="68">
        <v>0</v>
      </c>
      <c r="F17" s="68">
        <v>0</v>
      </c>
      <c r="G17" s="98"/>
    </row>
    <row r="18" spans="1:8">
      <c r="A18" s="19" t="s">
        <v>75</v>
      </c>
      <c r="B18" s="13">
        <v>223</v>
      </c>
      <c r="C18" s="69">
        <f t="shared" si="0"/>
        <v>300000</v>
      </c>
      <c r="D18" s="68">
        <v>100000</v>
      </c>
      <c r="E18" s="68">
        <v>100000</v>
      </c>
      <c r="F18" s="68">
        <v>100000</v>
      </c>
      <c r="G18" s="98"/>
    </row>
    <row r="19" spans="1:8" ht="45" hidden="1">
      <c r="A19" s="19" t="s">
        <v>76</v>
      </c>
      <c r="B19" s="13">
        <v>224</v>
      </c>
      <c r="C19" s="26">
        <f t="shared" si="0"/>
        <v>0</v>
      </c>
      <c r="D19" s="36"/>
      <c r="E19" s="36"/>
      <c r="F19" s="36"/>
      <c r="G19" s="98"/>
    </row>
    <row r="20" spans="1:8" ht="30" customHeight="1">
      <c r="A20" s="19" t="s">
        <v>77</v>
      </c>
      <c r="B20" s="13">
        <v>225</v>
      </c>
      <c r="C20" s="69">
        <f t="shared" si="0"/>
        <v>150000</v>
      </c>
      <c r="D20" s="68">
        <v>50000</v>
      </c>
      <c r="E20" s="68">
        <v>50000</v>
      </c>
      <c r="F20" s="68">
        <v>50000</v>
      </c>
      <c r="G20" s="98"/>
    </row>
    <row r="21" spans="1:8">
      <c r="A21" s="19" t="s">
        <v>78</v>
      </c>
      <c r="B21" s="13">
        <v>226</v>
      </c>
      <c r="C21" s="69">
        <f t="shared" si="0"/>
        <v>1487617.26</v>
      </c>
      <c r="D21" s="68">
        <v>495872.42</v>
      </c>
      <c r="E21" s="68">
        <v>495872.42</v>
      </c>
      <c r="F21" s="68">
        <v>495872.42</v>
      </c>
      <c r="G21" s="98"/>
    </row>
    <row r="22" spans="1:8">
      <c r="A22" s="20" t="s">
        <v>79</v>
      </c>
      <c r="B22" s="13">
        <v>290</v>
      </c>
      <c r="C22" s="69">
        <f t="shared" si="0"/>
        <v>60000</v>
      </c>
      <c r="D22" s="68">
        <v>20000</v>
      </c>
      <c r="E22" s="68">
        <v>20000</v>
      </c>
      <c r="F22" s="68">
        <v>20000</v>
      </c>
      <c r="G22" s="98"/>
    </row>
    <row r="23" spans="1:8" ht="42.75">
      <c r="A23" s="20" t="s">
        <v>80</v>
      </c>
      <c r="B23" s="13">
        <v>300</v>
      </c>
      <c r="C23" s="71">
        <f>SUM(C24:C26)</f>
        <v>990000</v>
      </c>
      <c r="D23" s="72">
        <f>SUM(D24:D26)</f>
        <v>330000</v>
      </c>
      <c r="E23" s="72">
        <f>SUM(E24:E26)</f>
        <v>330000</v>
      </c>
      <c r="F23" s="72">
        <f>SUM(F24:F26)</f>
        <v>330000</v>
      </c>
    </row>
    <row r="24" spans="1:8" ht="30" hidden="1">
      <c r="A24" s="19" t="s">
        <v>81</v>
      </c>
      <c r="B24" s="13">
        <v>310</v>
      </c>
      <c r="C24" s="26">
        <f>SUM(D24:F24)</f>
        <v>0</v>
      </c>
      <c r="D24" s="36">
        <f>SUM(E24:G24)</f>
        <v>0</v>
      </c>
      <c r="E24" s="36">
        <f>SUM(F24:H24)</f>
        <v>0</v>
      </c>
      <c r="F24" s="36">
        <f>SUM(G24:I24)</f>
        <v>0</v>
      </c>
    </row>
    <row r="25" spans="1:8" ht="30">
      <c r="A25" s="27" t="s">
        <v>81</v>
      </c>
      <c r="B25" s="25">
        <v>310</v>
      </c>
      <c r="C25" s="69">
        <f>D25+E25+F25</f>
        <v>600000</v>
      </c>
      <c r="D25" s="68">
        <v>200000</v>
      </c>
      <c r="E25" s="68">
        <v>200000</v>
      </c>
      <c r="F25" s="68">
        <v>200000</v>
      </c>
    </row>
    <row r="26" spans="1:8" ht="60">
      <c r="A26" s="19" t="s">
        <v>82</v>
      </c>
      <c r="B26" s="13">
        <v>340</v>
      </c>
      <c r="C26" s="69">
        <f>SUM(D26:F26)</f>
        <v>390000</v>
      </c>
      <c r="D26" s="68">
        <f>D28+D29+D30</f>
        <v>130000</v>
      </c>
      <c r="E26" s="68">
        <f>E28+E29+E30</f>
        <v>130000</v>
      </c>
      <c r="F26" s="68">
        <f>F28+F29+F30</f>
        <v>130000</v>
      </c>
    </row>
    <row r="27" spans="1:8" hidden="1">
      <c r="A27" s="19"/>
      <c r="B27" s="13"/>
      <c r="C27" s="26"/>
      <c r="D27" s="37"/>
      <c r="E27" s="37"/>
      <c r="F27" s="37"/>
    </row>
    <row r="28" spans="1:8">
      <c r="A28" s="19" t="s">
        <v>83</v>
      </c>
      <c r="B28" s="13">
        <v>342</v>
      </c>
      <c r="C28" s="69">
        <f>SUM(D28:F28)</f>
        <v>60000</v>
      </c>
      <c r="D28" s="70">
        <v>20000</v>
      </c>
      <c r="E28" s="70">
        <v>20000</v>
      </c>
      <c r="F28" s="70">
        <v>20000</v>
      </c>
    </row>
    <row r="29" spans="1:8">
      <c r="A29" s="19" t="s">
        <v>84</v>
      </c>
      <c r="B29" s="13">
        <v>343</v>
      </c>
      <c r="C29" s="69">
        <f>SUM(D29:F29)</f>
        <v>30000</v>
      </c>
      <c r="D29" s="70">
        <v>10000</v>
      </c>
      <c r="E29" s="70">
        <v>10000</v>
      </c>
      <c r="F29" s="70">
        <v>10000</v>
      </c>
    </row>
    <row r="30" spans="1:8" ht="45">
      <c r="A30" s="19" t="s">
        <v>85</v>
      </c>
      <c r="B30" s="13">
        <v>344</v>
      </c>
      <c r="C30" s="69">
        <f>SUM(D30:F30)</f>
        <v>300000</v>
      </c>
      <c r="D30" s="70">
        <v>100000</v>
      </c>
      <c r="E30" s="70">
        <v>100000</v>
      </c>
      <c r="F30" s="70">
        <v>100000</v>
      </c>
      <c r="H30" s="75"/>
    </row>
    <row r="31" spans="1:8" ht="45">
      <c r="A31" s="19" t="s">
        <v>91</v>
      </c>
      <c r="B31" s="13" t="s">
        <v>60</v>
      </c>
      <c r="C31" s="28">
        <v>0</v>
      </c>
      <c r="D31" s="37">
        <v>0</v>
      </c>
      <c r="E31" s="37">
        <v>0</v>
      </c>
      <c r="F31" s="37">
        <v>0</v>
      </c>
    </row>
    <row r="35" spans="1:6">
      <c r="E35" s="192"/>
      <c r="F35" s="192"/>
    </row>
    <row r="37" spans="1:6">
      <c r="A37" s="9" t="s">
        <v>122</v>
      </c>
      <c r="D37" s="38" t="s">
        <v>115</v>
      </c>
      <c r="E37" s="186" t="s">
        <v>127</v>
      </c>
      <c r="F37" s="187"/>
    </row>
    <row r="38" spans="1:6">
      <c r="D38" s="38" t="s">
        <v>113</v>
      </c>
      <c r="E38" s="192" t="s">
        <v>114</v>
      </c>
      <c r="F38" s="192"/>
    </row>
    <row r="40" spans="1:6">
      <c r="A40" s="9" t="s">
        <v>120</v>
      </c>
      <c r="B40" s="188" t="s">
        <v>121</v>
      </c>
      <c r="C40" s="189"/>
      <c r="D40" s="38" t="s">
        <v>111</v>
      </c>
      <c r="E40" s="186" t="s">
        <v>127</v>
      </c>
      <c r="F40" s="187"/>
    </row>
    <row r="41" spans="1:6">
      <c r="B41" s="190" t="s">
        <v>112</v>
      </c>
      <c r="C41" s="191"/>
      <c r="D41" s="38" t="s">
        <v>113</v>
      </c>
      <c r="E41" s="192" t="s">
        <v>114</v>
      </c>
      <c r="F41" s="192"/>
    </row>
    <row r="43" spans="1:6">
      <c r="A43" s="100" t="s">
        <v>178</v>
      </c>
      <c r="B43" s="99"/>
    </row>
  </sheetData>
  <mergeCells count="12">
    <mergeCell ref="E37:F37"/>
    <mergeCell ref="E40:F40"/>
    <mergeCell ref="B40:C40"/>
    <mergeCell ref="B41:C41"/>
    <mergeCell ref="E35:F35"/>
    <mergeCell ref="E38:F38"/>
    <mergeCell ref="E41:F41"/>
    <mergeCell ref="A2:F2"/>
    <mergeCell ref="A4:A5"/>
    <mergeCell ref="B4:B5"/>
    <mergeCell ref="C4:C5"/>
    <mergeCell ref="D4:F4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workbookViewId="0">
      <selection activeCell="A9" sqref="A9:C9"/>
    </sheetView>
  </sheetViews>
  <sheetFormatPr defaultRowHeight="15"/>
  <cols>
    <col min="1" max="1" width="46.85546875" style="1" customWidth="1"/>
    <col min="2" max="2" width="16.42578125" style="1" customWidth="1"/>
    <col min="3" max="3" width="23.7109375" style="1" customWidth="1"/>
    <col min="4" max="16384" width="9.140625" style="1"/>
  </cols>
  <sheetData>
    <row r="1" spans="1:4">
      <c r="A1" s="97"/>
      <c r="B1" s="118" t="s">
        <v>0</v>
      </c>
      <c r="C1" s="118"/>
    </row>
    <row r="2" spans="1:4">
      <c r="B2" s="102" t="s">
        <v>134</v>
      </c>
      <c r="C2" s="93"/>
    </row>
    <row r="3" spans="1:4">
      <c r="B3" s="119" t="s">
        <v>135</v>
      </c>
      <c r="C3" s="119"/>
    </row>
    <row r="4" spans="1:4">
      <c r="B4" s="102" t="s">
        <v>136</v>
      </c>
      <c r="C4" s="102"/>
    </row>
    <row r="5" spans="1:4">
      <c r="B5" s="76"/>
      <c r="C5" s="78" t="s">
        <v>131</v>
      </c>
      <c r="D5" s="77"/>
    </row>
    <row r="6" spans="1:4">
      <c r="C6" s="2" t="s">
        <v>1</v>
      </c>
    </row>
    <row r="9" spans="1:4" ht="20.25">
      <c r="A9" s="120" t="s">
        <v>182</v>
      </c>
      <c r="B9" s="120"/>
      <c r="C9" s="120"/>
    </row>
    <row r="10" spans="1:4" ht="18.75">
      <c r="A10" s="117" t="s">
        <v>2</v>
      </c>
      <c r="B10" s="117"/>
      <c r="C10" s="117"/>
    </row>
    <row r="11" spans="1:4" ht="42" customHeight="1">
      <c r="A11" s="121" t="s">
        <v>132</v>
      </c>
      <c r="B11" s="121"/>
      <c r="C11" s="121"/>
    </row>
    <row r="12" spans="1:4" ht="15" customHeight="1"/>
    <row r="13" spans="1:4" ht="18.75">
      <c r="A13" s="117" t="s">
        <v>177</v>
      </c>
      <c r="B13" s="117"/>
      <c r="C13" s="117"/>
    </row>
    <row r="15" spans="1:4">
      <c r="C15" s="101" t="s">
        <v>178</v>
      </c>
    </row>
    <row r="16" spans="1:4" ht="12" customHeight="1">
      <c r="C16" s="3" t="s">
        <v>3</v>
      </c>
    </row>
    <row r="17" spans="1:5" ht="12" customHeight="1">
      <c r="C17" s="3"/>
    </row>
    <row r="18" spans="1:5" ht="23.25">
      <c r="A18" s="4" t="s">
        <v>4</v>
      </c>
    </row>
    <row r="19" spans="1:5" ht="18" customHeight="1">
      <c r="A19" s="6" t="s">
        <v>5</v>
      </c>
      <c r="B19" s="5"/>
      <c r="C19" s="5"/>
    </row>
    <row r="20" spans="1:5" ht="12" customHeight="1">
      <c r="A20" s="6"/>
      <c r="B20" s="5"/>
      <c r="C20" s="5"/>
    </row>
    <row r="21" spans="1:5" ht="15" customHeight="1">
      <c r="A21" s="7" t="s">
        <v>6</v>
      </c>
      <c r="C21" s="7" t="s">
        <v>7</v>
      </c>
    </row>
    <row r="22" spans="1:5" ht="23.25" customHeight="1"/>
    <row r="23" spans="1:5" ht="15.75">
      <c r="A23" s="122" t="s">
        <v>8</v>
      </c>
      <c r="B23" s="122"/>
      <c r="C23" s="122"/>
    </row>
    <row r="24" spans="1:5" s="9" customFormat="1" ht="30.75" customHeight="1">
      <c r="A24" s="8" t="s">
        <v>9</v>
      </c>
      <c r="B24" s="123" t="s">
        <v>179</v>
      </c>
      <c r="C24" s="124"/>
    </row>
    <row r="25" spans="1:5" s="9" customFormat="1" ht="30" customHeight="1">
      <c r="A25" s="8" t="s">
        <v>10</v>
      </c>
      <c r="B25" s="123" t="s">
        <v>179</v>
      </c>
      <c r="C25" s="124"/>
    </row>
    <row r="26" spans="1:5" s="9" customFormat="1">
      <c r="A26" s="8" t="s">
        <v>11</v>
      </c>
      <c r="B26" s="127" t="s">
        <v>102</v>
      </c>
      <c r="C26" s="125"/>
    </row>
    <row r="27" spans="1:5" s="9" customFormat="1">
      <c r="A27" s="8" t="s">
        <v>12</v>
      </c>
      <c r="B27" s="126" t="s">
        <v>103</v>
      </c>
      <c r="C27" s="125"/>
    </row>
    <row r="28" spans="1:5" s="9" customFormat="1">
      <c r="A28" s="8" t="s">
        <v>13</v>
      </c>
      <c r="B28" s="126" t="s">
        <v>104</v>
      </c>
      <c r="C28" s="125"/>
    </row>
    <row r="29" spans="1:5" s="9" customFormat="1" ht="30" customHeight="1">
      <c r="A29" s="10" t="s">
        <v>14</v>
      </c>
      <c r="B29" s="123" t="s">
        <v>105</v>
      </c>
      <c r="C29" s="125"/>
    </row>
    <row r="30" spans="1:5" s="9" customFormat="1" ht="30" customHeight="1">
      <c r="A30" s="10" t="s">
        <v>18</v>
      </c>
      <c r="B30" s="123" t="s">
        <v>106</v>
      </c>
      <c r="C30" s="125"/>
    </row>
    <row r="31" spans="1:5" s="9" customFormat="1" ht="96" customHeight="1">
      <c r="A31" s="10" t="s">
        <v>15</v>
      </c>
      <c r="B31" s="128" t="s">
        <v>123</v>
      </c>
      <c r="C31" s="129"/>
      <c r="E31" s="89"/>
    </row>
    <row r="32" spans="1:5" s="9" customFormat="1" ht="45">
      <c r="A32" s="10" t="s">
        <v>16</v>
      </c>
      <c r="B32" s="126" t="s">
        <v>107</v>
      </c>
      <c r="C32" s="125"/>
    </row>
    <row r="33" spans="1:3" s="9" customFormat="1" ht="30">
      <c r="A33" s="10" t="s">
        <v>17</v>
      </c>
      <c r="B33" s="126">
        <v>8603129055</v>
      </c>
      <c r="C33" s="125"/>
    </row>
    <row r="34" spans="1:3" s="9" customFormat="1" ht="30">
      <c r="A34" s="10" t="s">
        <v>19</v>
      </c>
      <c r="B34" s="126">
        <v>860301001</v>
      </c>
      <c r="C34" s="125"/>
    </row>
    <row r="35" spans="1:3" s="9" customFormat="1"/>
    <row r="36" spans="1:3" s="9" customFormat="1"/>
    <row r="37" spans="1:3" s="9" customFormat="1"/>
    <row r="38" spans="1:3" s="9" customFormat="1"/>
    <row r="39" spans="1:3" s="9" customFormat="1"/>
    <row r="40" spans="1:3" s="9" customFormat="1"/>
    <row r="41" spans="1:3" s="9" customFormat="1"/>
    <row r="42" spans="1:3" s="9" customFormat="1"/>
    <row r="43" spans="1:3" s="9" customFormat="1"/>
    <row r="44" spans="1:3" s="9" customFormat="1"/>
    <row r="45" spans="1:3" s="9" customFormat="1"/>
    <row r="46" spans="1:3" s="9" customFormat="1"/>
    <row r="47" spans="1:3" s="9" customFormat="1"/>
    <row r="48" spans="1:3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</sheetData>
  <mergeCells count="18">
    <mergeCell ref="A23:C23"/>
    <mergeCell ref="B24:C24"/>
    <mergeCell ref="B29:C29"/>
    <mergeCell ref="B30:C30"/>
    <mergeCell ref="B34:C34"/>
    <mergeCell ref="B27:C27"/>
    <mergeCell ref="B28:C28"/>
    <mergeCell ref="B25:C25"/>
    <mergeCell ref="B26:C26"/>
    <mergeCell ref="B31:C31"/>
    <mergeCell ref="B32:C32"/>
    <mergeCell ref="B33:C33"/>
    <mergeCell ref="A13:C13"/>
    <mergeCell ref="B1:C1"/>
    <mergeCell ref="B3:C3"/>
    <mergeCell ref="A9:C9"/>
    <mergeCell ref="A11:C11"/>
    <mergeCell ref="A10:C10"/>
  </mergeCells>
  <phoneticPr fontId="0" type="noConversion"/>
  <hyperlinks>
    <hyperlink ref="B26" r:id="rId1"/>
  </hyperlinks>
  <pageMargins left="0.78740157480314965" right="0.19685039370078741" top="0.59055118110236227" bottom="0.59055118110236227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sqref="A1:C1"/>
    </sheetView>
  </sheetViews>
  <sheetFormatPr defaultRowHeight="15.75"/>
  <cols>
    <col min="1" max="1" width="5.7109375" style="82" customWidth="1"/>
    <col min="2" max="2" width="61.7109375" style="82" customWidth="1"/>
    <col min="3" max="3" width="21.7109375" style="82" customWidth="1"/>
    <col min="4" max="16384" width="9.140625" style="82"/>
  </cols>
  <sheetData>
    <row r="1" spans="1:8" ht="42.75" customHeight="1">
      <c r="A1" s="138" t="s">
        <v>139</v>
      </c>
      <c r="B1" s="138"/>
      <c r="C1" s="138"/>
    </row>
    <row r="2" spans="1:8" ht="17.25" customHeight="1">
      <c r="A2" s="133" t="s">
        <v>137</v>
      </c>
      <c r="B2" s="133"/>
      <c r="C2" s="133"/>
    </row>
    <row r="3" spans="1:8" ht="33" customHeight="1">
      <c r="A3" s="130" t="s">
        <v>138</v>
      </c>
      <c r="B3" s="130"/>
      <c r="C3" s="130"/>
    </row>
    <row r="4" spans="1:8" ht="33.75" customHeight="1">
      <c r="A4" s="139" t="s">
        <v>101</v>
      </c>
      <c r="B4" s="130"/>
      <c r="C4" s="130"/>
    </row>
    <row r="5" spans="1:8" ht="32.25" customHeight="1">
      <c r="A5" s="132" t="s">
        <v>140</v>
      </c>
      <c r="B5" s="116"/>
      <c r="C5" s="116"/>
    </row>
    <row r="6" spans="1:8" ht="47.25" customHeight="1">
      <c r="A6" s="140" t="s">
        <v>141</v>
      </c>
      <c r="B6" s="141"/>
      <c r="C6" s="141"/>
    </row>
    <row r="7" spans="1:8" ht="45.75" customHeight="1">
      <c r="A7" s="140" t="s">
        <v>142</v>
      </c>
      <c r="B7" s="141"/>
      <c r="C7" s="141"/>
      <c r="F7" s="131"/>
      <c r="G7" s="131"/>
      <c r="H7" s="131"/>
    </row>
    <row r="8" spans="1:8" ht="47.25" customHeight="1">
      <c r="A8" s="140" t="s">
        <v>143</v>
      </c>
      <c r="B8" s="141"/>
      <c r="C8" s="141"/>
    </row>
    <row r="9" spans="1:8" ht="33" customHeight="1">
      <c r="A9" s="140" t="s">
        <v>144</v>
      </c>
      <c r="B9" s="142"/>
      <c r="C9" s="142"/>
    </row>
    <row r="10" spans="1:8" ht="126" customHeight="1">
      <c r="A10" s="130" t="s">
        <v>145</v>
      </c>
      <c r="B10" s="130"/>
      <c r="C10" s="130"/>
    </row>
    <row r="11" spans="1:8" ht="18" customHeight="1">
      <c r="A11" s="132" t="s">
        <v>146</v>
      </c>
      <c r="B11" s="132"/>
      <c r="C11" s="132"/>
    </row>
    <row r="12" spans="1:8" ht="63.75" customHeight="1">
      <c r="A12" s="130" t="s">
        <v>147</v>
      </c>
      <c r="B12" s="130"/>
      <c r="C12" s="130"/>
    </row>
    <row r="13" spans="1:8" ht="48" customHeight="1">
      <c r="A13" s="130" t="s">
        <v>148</v>
      </c>
      <c r="B13" s="130"/>
      <c r="C13" s="130"/>
    </row>
    <row r="14" spans="1:8" ht="48" customHeight="1">
      <c r="A14" s="130" t="s">
        <v>149</v>
      </c>
      <c r="B14" s="130"/>
      <c r="C14" s="130"/>
    </row>
    <row r="15" spans="1:8" ht="34.5" customHeight="1">
      <c r="A15" s="130" t="s">
        <v>150</v>
      </c>
      <c r="B15" s="130"/>
      <c r="C15" s="130"/>
    </row>
    <row r="16" spans="1:8" ht="46.5" customHeight="1">
      <c r="A16" s="130" t="s">
        <v>151</v>
      </c>
      <c r="B16" s="130"/>
      <c r="C16" s="130"/>
    </row>
    <row r="17" spans="1:3" ht="95.25" customHeight="1">
      <c r="A17" s="130" t="s">
        <v>152</v>
      </c>
      <c r="B17" s="130"/>
      <c r="C17" s="130"/>
    </row>
    <row r="18" spans="1:3" ht="32.25" customHeight="1">
      <c r="A18" s="133" t="s">
        <v>153</v>
      </c>
      <c r="B18" s="133"/>
      <c r="C18" s="133"/>
    </row>
    <row r="19" spans="1:3" ht="30" customHeight="1">
      <c r="A19" s="132" t="s">
        <v>154</v>
      </c>
      <c r="B19" s="132"/>
      <c r="C19" s="132"/>
    </row>
    <row r="20" spans="1:3" ht="93.75" customHeight="1">
      <c r="A20" s="130" t="s">
        <v>155</v>
      </c>
      <c r="B20" s="130"/>
      <c r="C20" s="130"/>
    </row>
    <row r="21" spans="1:3" ht="46.5" customHeight="1">
      <c r="A21" s="132" t="s">
        <v>156</v>
      </c>
      <c r="B21" s="132"/>
      <c r="C21" s="132"/>
    </row>
    <row r="22" spans="1:3" ht="64.5" customHeight="1">
      <c r="A22" s="130" t="s">
        <v>157</v>
      </c>
      <c r="B22" s="130"/>
      <c r="C22" s="130"/>
    </row>
    <row r="23" spans="1:3" ht="47.25" customHeight="1">
      <c r="A23" s="130" t="s">
        <v>158</v>
      </c>
      <c r="B23" s="130"/>
      <c r="C23" s="130"/>
    </row>
    <row r="24" spans="1:3" ht="33.75" customHeight="1">
      <c r="A24" s="130" t="s">
        <v>159</v>
      </c>
      <c r="B24" s="130"/>
      <c r="C24" s="130"/>
    </row>
    <row r="25" spans="1:3" ht="33" customHeight="1">
      <c r="A25" s="130" t="s">
        <v>160</v>
      </c>
      <c r="B25" s="130"/>
      <c r="C25" s="130"/>
    </row>
    <row r="26" spans="1:3" ht="31.5" customHeight="1">
      <c r="A26" s="130" t="s">
        <v>161</v>
      </c>
      <c r="B26" s="130"/>
      <c r="C26" s="130"/>
    </row>
    <row r="27" spans="1:3" ht="32.25" customHeight="1">
      <c r="A27" s="130" t="s">
        <v>162</v>
      </c>
      <c r="B27" s="130"/>
      <c r="C27" s="130"/>
    </row>
    <row r="28" spans="1:3" ht="30.75" customHeight="1">
      <c r="A28" s="130" t="s">
        <v>163</v>
      </c>
      <c r="B28" s="130"/>
      <c r="C28" s="130"/>
    </row>
    <row r="29" spans="1:3" ht="30" customHeight="1">
      <c r="A29" s="130" t="s">
        <v>164</v>
      </c>
      <c r="B29" s="130"/>
      <c r="C29" s="130"/>
    </row>
    <row r="30" spans="1:3" ht="32.25" customHeight="1">
      <c r="A30" s="130" t="s">
        <v>165</v>
      </c>
      <c r="B30" s="130"/>
      <c r="C30" s="130"/>
    </row>
    <row r="31" spans="1:3" ht="47.25" customHeight="1">
      <c r="A31" s="130" t="s">
        <v>166</v>
      </c>
      <c r="B31" s="130"/>
      <c r="C31" s="130"/>
    </row>
    <row r="32" spans="1:3" ht="49.5" customHeight="1">
      <c r="A32" s="130" t="s">
        <v>167</v>
      </c>
      <c r="B32" s="130"/>
      <c r="C32" s="130"/>
    </row>
    <row r="33" spans="1:5" ht="62.25" customHeight="1">
      <c r="A33" s="130" t="s">
        <v>168</v>
      </c>
      <c r="B33" s="130"/>
      <c r="C33" s="130"/>
    </row>
    <row r="34" spans="1:5" ht="48" customHeight="1">
      <c r="A34" s="130" t="s">
        <v>169</v>
      </c>
      <c r="B34" s="130"/>
      <c r="C34" s="130"/>
    </row>
    <row r="35" spans="1:5" ht="48" customHeight="1">
      <c r="A35" s="132" t="s">
        <v>170</v>
      </c>
      <c r="B35" s="132"/>
      <c r="C35" s="132"/>
    </row>
    <row r="36" spans="1:5" ht="79.5" customHeight="1">
      <c r="A36" s="130" t="s">
        <v>171</v>
      </c>
      <c r="B36" s="130"/>
      <c r="C36" s="130"/>
      <c r="D36" s="86"/>
      <c r="E36" s="87"/>
    </row>
    <row r="37" spans="1:5" ht="31.5" customHeight="1">
      <c r="A37" s="130" t="s">
        <v>172</v>
      </c>
      <c r="B37" s="130"/>
      <c r="C37" s="130"/>
    </row>
    <row r="38" spans="1:5" ht="31.5" customHeight="1">
      <c r="A38" s="130" t="s">
        <v>173</v>
      </c>
      <c r="B38" s="130"/>
      <c r="C38" s="130"/>
    </row>
    <row r="39" spans="1:5" ht="30.75" customHeight="1">
      <c r="A39" s="130" t="s">
        <v>174</v>
      </c>
      <c r="B39" s="130"/>
      <c r="C39" s="130"/>
    </row>
    <row r="40" spans="1:5" ht="32.25" customHeight="1">
      <c r="A40" s="130" t="s">
        <v>175</v>
      </c>
      <c r="B40" s="130"/>
      <c r="C40" s="130"/>
    </row>
    <row r="41" spans="1:5" ht="69" customHeight="1">
      <c r="A41" s="130" t="s">
        <v>176</v>
      </c>
      <c r="B41" s="130"/>
      <c r="C41" s="130"/>
    </row>
    <row r="42" spans="1:5" ht="22.5" customHeight="1">
      <c r="A42" s="136" t="s">
        <v>33</v>
      </c>
      <c r="B42" s="137"/>
      <c r="C42" s="137"/>
    </row>
    <row r="43" spans="1:5" ht="31.5">
      <c r="A43" s="83" t="s">
        <v>20</v>
      </c>
      <c r="B43" s="83" t="s">
        <v>21</v>
      </c>
      <c r="C43" s="83" t="s">
        <v>22</v>
      </c>
    </row>
    <row r="44" spans="1:5" ht="31.5">
      <c r="A44" s="83">
        <v>1</v>
      </c>
      <c r="B44" s="83" t="s">
        <v>23</v>
      </c>
      <c r="C44" s="104">
        <v>35542027.840000004</v>
      </c>
    </row>
    <row r="45" spans="1:5" ht="78.75">
      <c r="A45" s="85" t="s">
        <v>24</v>
      </c>
      <c r="B45" s="83" t="s">
        <v>108</v>
      </c>
      <c r="C45" s="104">
        <v>35542027.840000004</v>
      </c>
    </row>
    <row r="46" spans="1:5" ht="47.25">
      <c r="A46" s="85" t="s">
        <v>25</v>
      </c>
      <c r="B46" s="83" t="s">
        <v>26</v>
      </c>
      <c r="C46" s="83" t="s">
        <v>27</v>
      </c>
    </row>
    <row r="47" spans="1:5" ht="47.25">
      <c r="A47" s="85" t="s">
        <v>28</v>
      </c>
      <c r="B47" s="83" t="s">
        <v>29</v>
      </c>
      <c r="C47" s="83" t="s">
        <v>27</v>
      </c>
    </row>
    <row r="48" spans="1:5" ht="47.25">
      <c r="A48" s="85" t="s">
        <v>30</v>
      </c>
      <c r="B48" s="83" t="s">
        <v>31</v>
      </c>
      <c r="C48" s="83">
        <v>1</v>
      </c>
    </row>
    <row r="49" spans="1:3" ht="63">
      <c r="A49" s="85" t="s">
        <v>32</v>
      </c>
      <c r="B49" s="83" t="s">
        <v>109</v>
      </c>
      <c r="C49" s="84">
        <v>3141.6</v>
      </c>
    </row>
    <row r="51" spans="1:3">
      <c r="A51" s="134" t="s">
        <v>34</v>
      </c>
      <c r="B51" s="135"/>
      <c r="C51" s="135"/>
    </row>
    <row r="52" spans="1:3" ht="31.5">
      <c r="A52" s="83" t="s">
        <v>20</v>
      </c>
      <c r="B52" s="83" t="s">
        <v>21</v>
      </c>
      <c r="C52" s="83" t="s">
        <v>22</v>
      </c>
    </row>
    <row r="53" spans="1:3" ht="31.5">
      <c r="A53" s="83">
        <v>1</v>
      </c>
      <c r="B53" s="83" t="s">
        <v>35</v>
      </c>
      <c r="C53" s="105">
        <v>20878465.100000001</v>
      </c>
    </row>
    <row r="54" spans="1:3" ht="31.5">
      <c r="A54" s="85" t="s">
        <v>36</v>
      </c>
      <c r="B54" s="83" t="s">
        <v>37</v>
      </c>
      <c r="C54" s="106">
        <v>16300324.09</v>
      </c>
    </row>
  </sheetData>
  <mergeCells count="44">
    <mergeCell ref="A26:C26"/>
    <mergeCell ref="A27:C27"/>
    <mergeCell ref="A20:C20"/>
    <mergeCell ref="A21:C21"/>
    <mergeCell ref="A22:C22"/>
    <mergeCell ref="A23:C23"/>
    <mergeCell ref="A24:C24"/>
    <mergeCell ref="A6:C6"/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51:C51"/>
    <mergeCell ref="A42:C42"/>
    <mergeCell ref="A39:C39"/>
    <mergeCell ref="A40:C40"/>
    <mergeCell ref="A41:C41"/>
    <mergeCell ref="F7:H7"/>
    <mergeCell ref="A37:C37"/>
    <mergeCell ref="A36:C36"/>
    <mergeCell ref="A35:C35"/>
    <mergeCell ref="A11:C11"/>
    <mergeCell ref="A12:C12"/>
    <mergeCell ref="A13:C13"/>
    <mergeCell ref="A14:C14"/>
    <mergeCell ref="A33:C33"/>
    <mergeCell ref="A34:C34"/>
    <mergeCell ref="A15:C15"/>
    <mergeCell ref="A16:C16"/>
    <mergeCell ref="A17:C17"/>
    <mergeCell ref="A18:C18"/>
    <mergeCell ref="A19:C19"/>
    <mergeCell ref="A25:C25"/>
    <mergeCell ref="A38:C38"/>
    <mergeCell ref="A32:C32"/>
    <mergeCell ref="A28:C28"/>
    <mergeCell ref="A29:C29"/>
    <mergeCell ref="A30:C30"/>
    <mergeCell ref="A31:C31"/>
  </mergeCells>
  <phoneticPr fontId="13" type="noConversion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13" sqref="A13"/>
    </sheetView>
  </sheetViews>
  <sheetFormatPr defaultRowHeight="15"/>
  <cols>
    <col min="1" max="1" width="62.85546875" style="9" customWidth="1"/>
    <col min="2" max="2" width="23" style="9" customWidth="1"/>
    <col min="3" max="16384" width="9.140625" style="9"/>
  </cols>
  <sheetData>
    <row r="1" spans="1:2" ht="21.75" customHeight="1">
      <c r="A1" s="143" t="s">
        <v>38</v>
      </c>
      <c r="B1" s="143"/>
    </row>
    <row r="3" spans="1:2" ht="28.5">
      <c r="A3" s="12" t="s">
        <v>39</v>
      </c>
      <c r="B3" s="13" t="s">
        <v>40</v>
      </c>
    </row>
    <row r="4" spans="1:2">
      <c r="A4" s="12" t="s">
        <v>41</v>
      </c>
      <c r="B4" s="111">
        <f>B5+B7</f>
        <v>51842351.930000007</v>
      </c>
    </row>
    <row r="5" spans="1:2" ht="30">
      <c r="A5" s="10" t="s">
        <v>44</v>
      </c>
      <c r="B5" s="107">
        <v>35542027.840000004</v>
      </c>
    </row>
    <row r="6" spans="1:2" ht="30">
      <c r="A6" s="10" t="s">
        <v>42</v>
      </c>
      <c r="B6" s="108">
        <v>16508637.449999999</v>
      </c>
    </row>
    <row r="7" spans="1:2">
      <c r="A7" s="14" t="s">
        <v>43</v>
      </c>
      <c r="B7" s="107">
        <v>16300324.09</v>
      </c>
    </row>
    <row r="8" spans="1:2" ht="30">
      <c r="A8" s="10" t="s">
        <v>42</v>
      </c>
      <c r="B8" s="108">
        <v>1072188.3799999999</v>
      </c>
    </row>
    <row r="9" spans="1:2">
      <c r="A9" s="12" t="s">
        <v>45</v>
      </c>
      <c r="B9" s="109">
        <f>SUM(B10:B11)</f>
        <v>119522.61</v>
      </c>
    </row>
    <row r="10" spans="1:2" ht="30">
      <c r="A10" s="10" t="s">
        <v>48</v>
      </c>
      <c r="B10" s="107">
        <v>64956.37</v>
      </c>
    </row>
    <row r="11" spans="1:2">
      <c r="A11" s="14" t="s">
        <v>46</v>
      </c>
      <c r="B11" s="107">
        <v>54566.239999999998</v>
      </c>
    </row>
    <row r="12" spans="1:2">
      <c r="A12" s="12" t="s">
        <v>47</v>
      </c>
      <c r="B12" s="109">
        <v>189598.35</v>
      </c>
    </row>
    <row r="13" spans="1:2" ht="30">
      <c r="A13" s="10" t="s">
        <v>49</v>
      </c>
      <c r="B13" s="110">
        <v>0</v>
      </c>
    </row>
  </sheetData>
  <mergeCells count="1">
    <mergeCell ref="A1:B1"/>
  </mergeCells>
  <phoneticPr fontId="13" type="noConversion"/>
  <pageMargins left="0.78740157480314965" right="0.19685039370078741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sqref="A1:N1"/>
    </sheetView>
  </sheetViews>
  <sheetFormatPr defaultRowHeight="15"/>
  <cols>
    <col min="1" max="1" width="18.85546875" style="15" customWidth="1"/>
    <col min="2" max="2" width="7.85546875" style="17" customWidth="1"/>
    <col min="3" max="3" width="15.5703125" style="15" customWidth="1"/>
    <col min="4" max="4" width="15.140625" style="15" customWidth="1"/>
    <col min="5" max="5" width="4.7109375" style="15" customWidth="1"/>
    <col min="6" max="6" width="14.42578125" style="15" customWidth="1"/>
    <col min="7" max="7" width="14.140625" style="44" customWidth="1"/>
    <col min="8" max="8" width="4.140625" style="15" customWidth="1"/>
    <col min="9" max="9" width="14" style="15" customWidth="1"/>
    <col min="10" max="10" width="14" style="44" customWidth="1"/>
    <col min="11" max="11" width="4.42578125" style="15" customWidth="1"/>
    <col min="12" max="12" width="14" style="15" customWidth="1"/>
    <col min="13" max="13" width="13.85546875" style="44" customWidth="1"/>
    <col min="14" max="14" width="4.28515625" style="15" customWidth="1"/>
    <col min="15" max="16384" width="9.140625" style="15"/>
  </cols>
  <sheetData>
    <row r="1" spans="1:14" ht="15.75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5.75">
      <c r="A2" s="11"/>
      <c r="B2" s="11"/>
      <c r="C2" s="11"/>
      <c r="D2" s="11"/>
      <c r="E2" s="11"/>
      <c r="F2" s="11"/>
      <c r="G2" s="90"/>
      <c r="H2" s="11"/>
      <c r="I2" s="11"/>
      <c r="J2" s="42"/>
      <c r="K2" s="11"/>
      <c r="L2" s="11"/>
      <c r="M2" s="42"/>
      <c r="N2" s="11"/>
    </row>
    <row r="3" spans="1:14" ht="12" customHeight="1">
      <c r="A3" s="151" t="s">
        <v>39</v>
      </c>
      <c r="B3" s="147" t="s">
        <v>58</v>
      </c>
      <c r="C3" s="151" t="s">
        <v>59</v>
      </c>
      <c r="D3" s="154" t="s">
        <v>51</v>
      </c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24.75" customHeight="1">
      <c r="A4" s="152"/>
      <c r="B4" s="148"/>
      <c r="C4" s="161"/>
      <c r="D4" s="144" t="s">
        <v>57</v>
      </c>
      <c r="E4" s="144" t="s">
        <v>56</v>
      </c>
      <c r="F4" s="154" t="s">
        <v>52</v>
      </c>
      <c r="G4" s="155"/>
      <c r="H4" s="155"/>
      <c r="I4" s="155"/>
      <c r="J4" s="155"/>
      <c r="K4" s="155"/>
      <c r="L4" s="155"/>
      <c r="M4" s="155"/>
      <c r="N4" s="156"/>
    </row>
    <row r="5" spans="1:14">
      <c r="A5" s="152"/>
      <c r="B5" s="148"/>
      <c r="C5" s="161"/>
      <c r="D5" s="162"/>
      <c r="E5" s="145"/>
      <c r="F5" s="157" t="s">
        <v>53</v>
      </c>
      <c r="G5" s="158"/>
      <c r="H5" s="159"/>
      <c r="I5" s="157" t="s">
        <v>124</v>
      </c>
      <c r="J5" s="158"/>
      <c r="K5" s="159"/>
      <c r="L5" s="157" t="s">
        <v>181</v>
      </c>
      <c r="M5" s="158"/>
      <c r="N5" s="159"/>
    </row>
    <row r="6" spans="1:14" ht="15" customHeight="1">
      <c r="A6" s="152"/>
      <c r="B6" s="148"/>
      <c r="C6" s="161"/>
      <c r="D6" s="162"/>
      <c r="E6" s="145"/>
      <c r="F6" s="151" t="s">
        <v>55</v>
      </c>
      <c r="G6" s="154" t="s">
        <v>54</v>
      </c>
      <c r="H6" s="156"/>
      <c r="I6" s="151" t="s">
        <v>55</v>
      </c>
      <c r="J6" s="154" t="s">
        <v>54</v>
      </c>
      <c r="K6" s="156"/>
      <c r="L6" s="151" t="s">
        <v>55</v>
      </c>
      <c r="M6" s="154" t="s">
        <v>54</v>
      </c>
      <c r="N6" s="156"/>
    </row>
    <row r="7" spans="1:14" ht="248.25" customHeight="1">
      <c r="A7" s="153"/>
      <c r="B7" s="149"/>
      <c r="C7" s="160"/>
      <c r="D7" s="163"/>
      <c r="E7" s="146"/>
      <c r="F7" s="160"/>
      <c r="G7" s="43" t="s">
        <v>57</v>
      </c>
      <c r="H7" s="18" t="s">
        <v>56</v>
      </c>
      <c r="I7" s="160"/>
      <c r="J7" s="43" t="s">
        <v>57</v>
      </c>
      <c r="K7" s="18" t="s">
        <v>56</v>
      </c>
      <c r="L7" s="160"/>
      <c r="M7" s="43" t="s">
        <v>57</v>
      </c>
      <c r="N7" s="18" t="s">
        <v>56</v>
      </c>
    </row>
    <row r="8" spans="1:14" s="17" customFormat="1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33">
        <v>7</v>
      </c>
      <c r="H8" s="13">
        <v>8</v>
      </c>
      <c r="I8" s="13">
        <v>9</v>
      </c>
      <c r="J8" s="33">
        <v>10</v>
      </c>
      <c r="K8" s="13">
        <v>11</v>
      </c>
      <c r="L8" s="13">
        <v>12</v>
      </c>
      <c r="M8" s="33">
        <v>13</v>
      </c>
      <c r="N8" s="13">
        <v>14</v>
      </c>
    </row>
    <row r="9" spans="1:14" ht="45">
      <c r="A9" s="16" t="s">
        <v>90</v>
      </c>
      <c r="B9" s="13" t="s">
        <v>60</v>
      </c>
      <c r="C9" s="16">
        <f>F9+I9+L9</f>
        <v>0</v>
      </c>
      <c r="D9" s="26">
        <f>G9+J9+M9</f>
        <v>0</v>
      </c>
      <c r="E9" s="26">
        <v>0</v>
      </c>
      <c r="F9" s="26">
        <f>G9</f>
        <v>0</v>
      </c>
      <c r="G9" s="36">
        <v>0</v>
      </c>
      <c r="H9" s="16">
        <v>0</v>
      </c>
      <c r="I9" s="16">
        <v>0</v>
      </c>
      <c r="J9" s="36">
        <v>0</v>
      </c>
      <c r="K9" s="16">
        <v>0</v>
      </c>
      <c r="L9" s="16">
        <v>0</v>
      </c>
      <c r="M9" s="36">
        <v>0</v>
      </c>
      <c r="N9" s="16">
        <v>0</v>
      </c>
    </row>
    <row r="10" spans="1:14" ht="32.25" customHeight="1">
      <c r="A10" s="13" t="s">
        <v>61</v>
      </c>
      <c r="B10" s="13" t="s">
        <v>60</v>
      </c>
      <c r="C10" s="73">
        <f>F10+I10+L10</f>
        <v>136486044.81</v>
      </c>
      <c r="D10" s="73">
        <f>C10</f>
        <v>136486044.81</v>
      </c>
      <c r="E10" s="13">
        <v>0</v>
      </c>
      <c r="F10" s="73">
        <f>G10+H10</f>
        <v>45378588.270000003</v>
      </c>
      <c r="G10" s="74">
        <f>SUM(G11:G15)</f>
        <v>45378588.270000003</v>
      </c>
      <c r="H10" s="13">
        <v>0</v>
      </c>
      <c r="I10" s="73">
        <f>J10+K10</f>
        <v>44862938.270000003</v>
      </c>
      <c r="J10" s="74">
        <f>SUM(J11:J15)</f>
        <v>44862938.270000003</v>
      </c>
      <c r="K10" s="13">
        <v>0</v>
      </c>
      <c r="L10" s="73">
        <f>M10+N10</f>
        <v>46244518.270000003</v>
      </c>
      <c r="M10" s="74">
        <f>SUM(M11:M15)</f>
        <v>46244518.270000003</v>
      </c>
      <c r="N10" s="13">
        <v>0</v>
      </c>
    </row>
    <row r="11" spans="1:14" ht="60">
      <c r="A11" s="16" t="s">
        <v>62</v>
      </c>
      <c r="B11" s="13" t="s">
        <v>60</v>
      </c>
      <c r="C11" s="26">
        <f t="shared" ref="C11:C35" si="0">F11+I11+L11</f>
        <v>109537140</v>
      </c>
      <c r="D11" s="26">
        <f>C11</f>
        <v>109537140</v>
      </c>
      <c r="E11" s="16">
        <v>0</v>
      </c>
      <c r="F11" s="69">
        <f t="shared" ref="F11:F34" si="1">G11+H11</f>
        <v>35268020</v>
      </c>
      <c r="G11" s="68">
        <f>ф.3!D7</f>
        <v>35268020</v>
      </c>
      <c r="H11" s="16">
        <v>0</v>
      </c>
      <c r="I11" s="69">
        <f t="shared" ref="I11:I35" si="2">J11+K11</f>
        <v>36403770</v>
      </c>
      <c r="J11" s="68">
        <f>ф.3!E8</f>
        <v>36403770</v>
      </c>
      <c r="K11" s="16">
        <v>0</v>
      </c>
      <c r="L11" s="69">
        <f t="shared" ref="L11:L35" si="3">M11+N11</f>
        <v>37865350</v>
      </c>
      <c r="M11" s="68">
        <f>ф.3!F7</f>
        <v>37865350</v>
      </c>
      <c r="N11" s="16">
        <v>0</v>
      </c>
    </row>
    <row r="12" spans="1:14">
      <c r="A12" s="16" t="s">
        <v>63</v>
      </c>
      <c r="B12" s="16" t="s">
        <v>60</v>
      </c>
      <c r="C12" s="69">
        <f t="shared" si="0"/>
        <v>23417400</v>
      </c>
      <c r="D12" s="69">
        <f t="shared" ref="D12:D35" si="4">C12</f>
        <v>23417400</v>
      </c>
      <c r="E12" s="16">
        <v>0</v>
      </c>
      <c r="F12" s="69">
        <f t="shared" si="1"/>
        <v>8933400</v>
      </c>
      <c r="G12" s="68">
        <f>'ф.4(1,2)'!D9+'ф.4(1,2)'!D22+'ф.4 (3)'!D45+'ф.4(4,5)'!D7+'ф.4(4,5)'!D23+'ф.4(6,7)'!D51+'ф.4(6,7)'!D70+'ф.4(6,7)'!D34+'ф.4(8)'!D47+'ф.4(5)'!D45+'ф.4(11)'!D47</f>
        <v>8933400</v>
      </c>
      <c r="H12" s="16">
        <v>0</v>
      </c>
      <c r="I12" s="69">
        <f t="shared" si="2"/>
        <v>7282000</v>
      </c>
      <c r="J12" s="68">
        <f>'ф.4(1,2)'!E9+'ф.4(1,2)'!E22+'ф.4 (3)'!E45+'ф.4(4,5)'!E7+'ф.4(4,5)'!E23+'ф.4(6,7)'!E51+'ф.4(6,7)'!E34</f>
        <v>7282000</v>
      </c>
      <c r="K12" s="16">
        <v>0</v>
      </c>
      <c r="L12" s="69">
        <f t="shared" si="3"/>
        <v>7202000</v>
      </c>
      <c r="M12" s="68">
        <f>'ф.4(1,2)'!F9+'ф.4(1,2)'!F22+'ф.4 (3)'!F45+'ф.4(4,5)'!F7+'ф.4(4,5)'!F23+'ф.4(6,7)'!F51+'ф.4(6,7)'!F70+'ф.4(6,7)'!F34</f>
        <v>7202000</v>
      </c>
      <c r="N12" s="16">
        <v>0</v>
      </c>
    </row>
    <row r="13" spans="1:14" s="113" customFormat="1" ht="30">
      <c r="A13" s="69" t="s">
        <v>64</v>
      </c>
      <c r="B13" s="73" t="s">
        <v>60</v>
      </c>
      <c r="C13" s="69">
        <f t="shared" si="0"/>
        <v>0</v>
      </c>
      <c r="D13" s="69">
        <f t="shared" si="4"/>
        <v>0</v>
      </c>
      <c r="E13" s="26">
        <v>0</v>
      </c>
      <c r="F13" s="69">
        <f t="shared" si="1"/>
        <v>0</v>
      </c>
      <c r="G13" s="68">
        <v>0</v>
      </c>
      <c r="H13" s="26">
        <v>0</v>
      </c>
      <c r="I13" s="69">
        <f t="shared" si="2"/>
        <v>0</v>
      </c>
      <c r="J13" s="68">
        <v>0</v>
      </c>
      <c r="K13" s="26">
        <v>0</v>
      </c>
      <c r="L13" s="69">
        <f t="shared" si="3"/>
        <v>0</v>
      </c>
      <c r="M13" s="68">
        <v>0</v>
      </c>
      <c r="N13" s="26">
        <v>0</v>
      </c>
    </row>
    <row r="14" spans="1:14" ht="153" customHeight="1">
      <c r="A14" s="16" t="s">
        <v>65</v>
      </c>
      <c r="B14" s="13" t="s">
        <v>60</v>
      </c>
      <c r="C14" s="69">
        <f t="shared" si="0"/>
        <v>444887.55000000005</v>
      </c>
      <c r="D14" s="69">
        <f t="shared" si="4"/>
        <v>444887.55000000005</v>
      </c>
      <c r="E14" s="16">
        <v>0</v>
      </c>
      <c r="F14" s="69">
        <f t="shared" si="1"/>
        <v>148295.85</v>
      </c>
      <c r="G14" s="68">
        <f>ф.6!D7</f>
        <v>148295.85</v>
      </c>
      <c r="H14" s="16">
        <v>0</v>
      </c>
      <c r="I14" s="69">
        <f t="shared" si="2"/>
        <v>148295.85</v>
      </c>
      <c r="J14" s="68">
        <f>ф.6!E7</f>
        <v>148295.85</v>
      </c>
      <c r="K14" s="16">
        <v>0</v>
      </c>
      <c r="L14" s="69">
        <f t="shared" si="3"/>
        <v>148295.85</v>
      </c>
      <c r="M14" s="68">
        <f>ф.6!F7</f>
        <v>148295.85</v>
      </c>
      <c r="N14" s="16">
        <v>0</v>
      </c>
    </row>
    <row r="15" spans="1:14" ht="60">
      <c r="A15" s="16" t="s">
        <v>66</v>
      </c>
      <c r="B15" s="16" t="s">
        <v>60</v>
      </c>
      <c r="C15" s="69">
        <f t="shared" si="0"/>
        <v>3086617.2600000002</v>
      </c>
      <c r="D15" s="69">
        <f t="shared" si="4"/>
        <v>3086617.2600000002</v>
      </c>
      <c r="E15" s="16">
        <v>0</v>
      </c>
      <c r="F15" s="69">
        <f t="shared" si="1"/>
        <v>1028872.42</v>
      </c>
      <c r="G15" s="68">
        <f>ф.7!D8</f>
        <v>1028872.42</v>
      </c>
      <c r="H15" s="16">
        <v>0</v>
      </c>
      <c r="I15" s="69">
        <f t="shared" si="2"/>
        <v>1028872.42</v>
      </c>
      <c r="J15" s="68">
        <f>ф.7!E8</f>
        <v>1028872.42</v>
      </c>
      <c r="K15" s="16">
        <v>0</v>
      </c>
      <c r="L15" s="69">
        <f t="shared" si="3"/>
        <v>1028872.42</v>
      </c>
      <c r="M15" s="68">
        <f>ф.7!F8</f>
        <v>1028872.42</v>
      </c>
      <c r="N15" s="16">
        <v>0</v>
      </c>
    </row>
    <row r="16" spans="1:14" ht="30">
      <c r="A16" s="13" t="s">
        <v>67</v>
      </c>
      <c r="B16" s="13" t="s">
        <v>60</v>
      </c>
      <c r="C16" s="73">
        <f t="shared" si="0"/>
        <v>136486044.81</v>
      </c>
      <c r="D16" s="73">
        <f t="shared" si="4"/>
        <v>136486044.81</v>
      </c>
      <c r="E16" s="13">
        <v>0</v>
      </c>
      <c r="F16" s="74">
        <f>F17+F21+F29+F28</f>
        <v>45378588.269999996</v>
      </c>
      <c r="G16" s="74">
        <f>G17+G21+G29+G28</f>
        <v>45378588.269999996</v>
      </c>
      <c r="H16" s="13">
        <v>0</v>
      </c>
      <c r="I16" s="73">
        <f t="shared" si="2"/>
        <v>44862938.269999996</v>
      </c>
      <c r="J16" s="74">
        <f>J17+J21+J29+J28</f>
        <v>44862938.269999996</v>
      </c>
      <c r="K16" s="13">
        <v>0</v>
      </c>
      <c r="L16" s="73">
        <f t="shared" si="3"/>
        <v>46244518.269999996</v>
      </c>
      <c r="M16" s="74">
        <f>M17+M21+M29+M28</f>
        <v>46244518.269999996</v>
      </c>
      <c r="N16" s="13">
        <v>0</v>
      </c>
    </row>
    <row r="17" spans="1:15" ht="87">
      <c r="A17" s="13" t="s">
        <v>68</v>
      </c>
      <c r="B17" s="13">
        <v>210</v>
      </c>
      <c r="C17" s="25">
        <f t="shared" si="0"/>
        <v>100463200</v>
      </c>
      <c r="D17" s="25">
        <f t="shared" si="4"/>
        <v>100463200</v>
      </c>
      <c r="E17" s="13">
        <v>0</v>
      </c>
      <c r="F17" s="25">
        <f t="shared" si="1"/>
        <v>32552400</v>
      </c>
      <c r="G17" s="35">
        <f>G18+G19+G20</f>
        <v>32552400</v>
      </c>
      <c r="H17" s="13">
        <v>0</v>
      </c>
      <c r="I17" s="73">
        <f t="shared" si="2"/>
        <v>33232400</v>
      </c>
      <c r="J17" s="74">
        <f>SUM(J18:J20)</f>
        <v>33232400</v>
      </c>
      <c r="K17" s="13">
        <v>0</v>
      </c>
      <c r="L17" s="73">
        <f t="shared" si="3"/>
        <v>34678400</v>
      </c>
      <c r="M17" s="74">
        <f>M18+M19+M20</f>
        <v>34678400</v>
      </c>
      <c r="N17" s="13">
        <v>0</v>
      </c>
    </row>
    <row r="18" spans="1:15">
      <c r="A18" s="16" t="s">
        <v>69</v>
      </c>
      <c r="B18" s="13">
        <v>211</v>
      </c>
      <c r="C18" s="26">
        <f t="shared" si="0"/>
        <v>75563000</v>
      </c>
      <c r="D18" s="26">
        <f t="shared" si="4"/>
        <v>75563000</v>
      </c>
      <c r="E18" s="16">
        <v>0</v>
      </c>
      <c r="F18" s="26">
        <f t="shared" si="1"/>
        <v>24034000</v>
      </c>
      <c r="G18" s="36">
        <f>ф.3!D10</f>
        <v>24034000</v>
      </c>
      <c r="H18" s="16">
        <v>0</v>
      </c>
      <c r="I18" s="69">
        <f t="shared" si="2"/>
        <v>25204000</v>
      </c>
      <c r="J18" s="68">
        <f>ф.3!E10</f>
        <v>25204000</v>
      </c>
      <c r="K18" s="16">
        <v>0</v>
      </c>
      <c r="L18" s="69">
        <f t="shared" si="3"/>
        <v>26325000</v>
      </c>
      <c r="M18" s="68">
        <f>ф.3!F10</f>
        <v>26325000</v>
      </c>
      <c r="N18" s="16">
        <v>0</v>
      </c>
    </row>
    <row r="19" spans="1:15">
      <c r="A19" s="16" t="s">
        <v>70</v>
      </c>
      <c r="B19" s="13">
        <v>212</v>
      </c>
      <c r="C19" s="26">
        <f t="shared" si="0"/>
        <v>2683200</v>
      </c>
      <c r="D19" s="26">
        <f t="shared" si="4"/>
        <v>2683200</v>
      </c>
      <c r="E19" s="16">
        <v>0</v>
      </c>
      <c r="F19" s="26">
        <f>G19+H19</f>
        <v>1244400</v>
      </c>
      <c r="G19" s="36">
        <f>ф.3!D11+'ф.4(1,2)'!D12+'ф.4(1,2)'!D25+'ф.4(4,5)'!D26+ф.7!D14</f>
        <v>1244400</v>
      </c>
      <c r="H19" s="16">
        <v>0</v>
      </c>
      <c r="I19" s="69">
        <f t="shared" si="2"/>
        <v>719400</v>
      </c>
      <c r="J19" s="68">
        <f>ф.3!E11+'ф.4(1,2)'!E12+'ф.4(1,2)'!E25+'ф.4(4,5)'!E26+ф.7!E14</f>
        <v>719400</v>
      </c>
      <c r="K19" s="16">
        <v>0</v>
      </c>
      <c r="L19" s="69">
        <f t="shared" si="3"/>
        <v>719400</v>
      </c>
      <c r="M19" s="68">
        <f>ф.3!F11+'ф.4(1,2)'!F12+'ф.4(1,2)'!F25+'ф.4(4,5)'!F26+ф.7!F14</f>
        <v>719400</v>
      </c>
      <c r="N19" s="16">
        <v>0</v>
      </c>
    </row>
    <row r="20" spans="1:15" ht="45">
      <c r="A20" s="16" t="s">
        <v>71</v>
      </c>
      <c r="B20" s="13">
        <v>213</v>
      </c>
      <c r="C20" s="26">
        <f t="shared" si="0"/>
        <v>22217000</v>
      </c>
      <c r="D20" s="26">
        <f t="shared" si="4"/>
        <v>22217000</v>
      </c>
      <c r="E20" s="16">
        <v>0</v>
      </c>
      <c r="F20" s="26">
        <f t="shared" si="1"/>
        <v>7274000</v>
      </c>
      <c r="G20" s="36">
        <f>ф.3!D12+'ф.4(1,2)'!D26</f>
        <v>7274000</v>
      </c>
      <c r="H20" s="16">
        <v>0</v>
      </c>
      <c r="I20" s="69">
        <f t="shared" si="2"/>
        <v>7309000</v>
      </c>
      <c r="J20" s="68">
        <f>ф.3!E12+'ф.4(1,2)'!E26+ф.7!E13</f>
        <v>7309000</v>
      </c>
      <c r="K20" s="16">
        <v>0</v>
      </c>
      <c r="L20" s="69">
        <f t="shared" si="3"/>
        <v>7634000</v>
      </c>
      <c r="M20" s="68">
        <f>ф.3!F12+'ф.4(1,2)'!F26</f>
        <v>7634000</v>
      </c>
      <c r="N20" s="16">
        <v>0</v>
      </c>
    </row>
    <row r="21" spans="1:15" ht="43.5">
      <c r="A21" s="13" t="s">
        <v>72</v>
      </c>
      <c r="B21" s="13">
        <v>220</v>
      </c>
      <c r="C21" s="73">
        <f t="shared" si="0"/>
        <v>18598996.809999999</v>
      </c>
      <c r="D21" s="73">
        <f t="shared" si="4"/>
        <v>18598996.809999999</v>
      </c>
      <c r="E21" s="13">
        <v>0</v>
      </c>
      <c r="F21" s="74">
        <f t="shared" si="1"/>
        <v>6541240.2699999996</v>
      </c>
      <c r="G21" s="74">
        <f>SUM(G22:G27)</f>
        <v>6541240.2699999996</v>
      </c>
      <c r="H21" s="13">
        <v>0</v>
      </c>
      <c r="I21" s="73">
        <f t="shared" si="2"/>
        <v>5990628.2699999996</v>
      </c>
      <c r="J21" s="74">
        <f>SUM(J22:J27)</f>
        <v>5990628.2699999996</v>
      </c>
      <c r="K21" s="13">
        <v>0</v>
      </c>
      <c r="L21" s="73">
        <f t="shared" si="3"/>
        <v>6067128.2699999996</v>
      </c>
      <c r="M21" s="74">
        <f>M22+M23+M24+M25+M26+M27</f>
        <v>6067128.2699999996</v>
      </c>
      <c r="N21" s="13">
        <v>0</v>
      </c>
      <c r="O21" s="92"/>
    </row>
    <row r="22" spans="1:15">
      <c r="A22" s="16" t="s">
        <v>73</v>
      </c>
      <c r="B22" s="13">
        <v>221</v>
      </c>
      <c r="C22" s="26">
        <f t="shared" si="0"/>
        <v>966000</v>
      </c>
      <c r="D22" s="26">
        <f t="shared" si="4"/>
        <v>966000</v>
      </c>
      <c r="E22" s="16">
        <v>0</v>
      </c>
      <c r="F22" s="69">
        <f t="shared" si="1"/>
        <v>320000</v>
      </c>
      <c r="G22" s="68">
        <f>ф.3!D14+ф.7!D16</f>
        <v>320000</v>
      </c>
      <c r="H22" s="16">
        <v>0</v>
      </c>
      <c r="I22" s="69">
        <f t="shared" si="2"/>
        <v>323000</v>
      </c>
      <c r="J22" s="68">
        <f>ф.3!E14+ф.7!E16</f>
        <v>323000</v>
      </c>
      <c r="K22" s="16">
        <v>0</v>
      </c>
      <c r="L22" s="69">
        <f t="shared" si="3"/>
        <v>323000</v>
      </c>
      <c r="M22" s="68">
        <f>ф.3!F14+ф.7!F16</f>
        <v>323000</v>
      </c>
      <c r="N22" s="16">
        <v>0</v>
      </c>
    </row>
    <row r="23" spans="1:15" ht="30">
      <c r="A23" s="16" t="s">
        <v>74</v>
      </c>
      <c r="B23" s="13">
        <v>222</v>
      </c>
      <c r="C23" s="26">
        <f t="shared" si="0"/>
        <v>1487246</v>
      </c>
      <c r="D23" s="26">
        <f t="shared" si="4"/>
        <v>1487246</v>
      </c>
      <c r="E23" s="16">
        <v>0</v>
      </c>
      <c r="F23" s="69">
        <f t="shared" si="1"/>
        <v>484032</v>
      </c>
      <c r="G23" s="68">
        <f>ф.3!D15+'ф.4 (3)'!D51+'ф.4(4,5)'!D28+ф.7!D17+'ф.4(5)'!D51+'ф.4(6,7)'!D56</f>
        <v>484032</v>
      </c>
      <c r="H23" s="16">
        <v>0</v>
      </c>
      <c r="I23" s="69">
        <f t="shared" si="2"/>
        <v>496332</v>
      </c>
      <c r="J23" s="68">
        <f>ф.3!E15+'ф.4(4,5)'!E28+ф.7!E17+'ф.4(6,7)'!E56</f>
        <v>496332</v>
      </c>
      <c r="K23" s="16">
        <v>0</v>
      </c>
      <c r="L23" s="69">
        <f t="shared" si="3"/>
        <v>506882</v>
      </c>
      <c r="M23" s="68">
        <f>ф.3!F15+'ф.4(4,5)'!F28+'ф.4(6,7)'!F56+ф.7!F17</f>
        <v>506882</v>
      </c>
      <c r="N23" s="16">
        <v>0</v>
      </c>
    </row>
    <row r="24" spans="1:15" ht="30">
      <c r="A24" s="16" t="s">
        <v>75</v>
      </c>
      <c r="B24" s="13">
        <v>223</v>
      </c>
      <c r="C24" s="69">
        <f t="shared" si="0"/>
        <v>3785943.24</v>
      </c>
      <c r="D24" s="69">
        <f t="shared" si="4"/>
        <v>3785943.24</v>
      </c>
      <c r="E24" s="16">
        <v>0</v>
      </c>
      <c r="F24" s="69">
        <f t="shared" si="1"/>
        <v>1377541.08</v>
      </c>
      <c r="G24" s="68">
        <f>ф.3!D16+ф.7!D18+ф.6!D10+ф.6!D13</f>
        <v>1377541.08</v>
      </c>
      <c r="H24" s="16">
        <v>0</v>
      </c>
      <c r="I24" s="69">
        <f t="shared" si="2"/>
        <v>1194201.08</v>
      </c>
      <c r="J24" s="68">
        <f>ф.3!E16+ф.7!E18+ф.6!E13</f>
        <v>1194201.08</v>
      </c>
      <c r="K24" s="16">
        <v>0</v>
      </c>
      <c r="L24" s="69">
        <f t="shared" si="3"/>
        <v>1214201.08</v>
      </c>
      <c r="M24" s="68">
        <f>ф.3!F16+ф.6!F13+ф.7!F18</f>
        <v>1214201.08</v>
      </c>
      <c r="N24" s="16">
        <v>0</v>
      </c>
    </row>
    <row r="25" spans="1:15" ht="45">
      <c r="A25" s="16" t="s">
        <v>76</v>
      </c>
      <c r="B25" s="13">
        <v>224</v>
      </c>
      <c r="C25" s="26">
        <f t="shared" si="0"/>
        <v>0</v>
      </c>
      <c r="D25" s="26">
        <f t="shared" si="4"/>
        <v>0</v>
      </c>
      <c r="E25" s="16">
        <v>0</v>
      </c>
      <c r="F25" s="25">
        <f t="shared" si="1"/>
        <v>0</v>
      </c>
      <c r="G25" s="34">
        <v>0</v>
      </c>
      <c r="H25" s="16">
        <v>0</v>
      </c>
      <c r="I25" s="69">
        <f t="shared" si="2"/>
        <v>0</v>
      </c>
      <c r="J25" s="68">
        <v>0</v>
      </c>
      <c r="K25" s="16">
        <v>0</v>
      </c>
      <c r="L25" s="69">
        <f t="shared" si="3"/>
        <v>0</v>
      </c>
      <c r="M25" s="68">
        <v>0</v>
      </c>
      <c r="N25" s="16">
        <v>0</v>
      </c>
    </row>
    <row r="26" spans="1:15" ht="45">
      <c r="A26" s="16" t="s">
        <v>77</v>
      </c>
      <c r="B26" s="13">
        <v>225</v>
      </c>
      <c r="C26" s="69">
        <f t="shared" si="0"/>
        <v>2372651.9300000002</v>
      </c>
      <c r="D26" s="69">
        <f t="shared" si="4"/>
        <v>2372651.9300000002</v>
      </c>
      <c r="E26" s="16">
        <v>0</v>
      </c>
      <c r="F26" s="69">
        <f t="shared" si="1"/>
        <v>793717.31</v>
      </c>
      <c r="G26" s="68">
        <f>ф.3!D18+'ф.4 (3)'!D52+ф.7!D20+ф.6!D11+ф.6!D14+'ф.4(3)'!D11</f>
        <v>793717.31</v>
      </c>
      <c r="H26" s="16">
        <v>0</v>
      </c>
      <c r="I26" s="69">
        <f t="shared" si="2"/>
        <v>789717.31</v>
      </c>
      <c r="J26" s="68">
        <f>ф.3!E18+'ф.4 (3)'!E52+ф.7!E20+ф.6!E14</f>
        <v>789717.31</v>
      </c>
      <c r="K26" s="16">
        <v>0</v>
      </c>
      <c r="L26" s="69">
        <f t="shared" si="3"/>
        <v>789217.31</v>
      </c>
      <c r="M26" s="68">
        <f>ф.3!F18+'ф.4 (3)'!F52+ф.6!F14+ф.7!F20</f>
        <v>789217.31</v>
      </c>
      <c r="N26" s="16">
        <v>0</v>
      </c>
    </row>
    <row r="27" spans="1:15" ht="30">
      <c r="A27" s="16" t="s">
        <v>78</v>
      </c>
      <c r="B27" s="13">
        <v>226</v>
      </c>
      <c r="C27" s="69">
        <f t="shared" si="0"/>
        <v>9987155.6400000006</v>
      </c>
      <c r="D27" s="69">
        <f t="shared" si="4"/>
        <v>9987155.6400000006</v>
      </c>
      <c r="E27" s="16">
        <v>0</v>
      </c>
      <c r="F27" s="69">
        <f t="shared" si="1"/>
        <v>3565949.88</v>
      </c>
      <c r="G27" s="68">
        <f>ф.3!D19+'ф.4 (3)'!D53+'ф.4(4,5)'!D10+'ф.4(4,5)'!D29+'ф.4(6,7)'!D37+'ф.4(6,7)'!D57+ф.7!D21+'ф.4(8)'!D52+'ф.4(5)'!D53+ф.6!D12+ф.6!D15+'ф.4(3)'!D11</f>
        <v>3565949.88</v>
      </c>
      <c r="H27" s="16">
        <v>0</v>
      </c>
      <c r="I27" s="69">
        <f t="shared" si="2"/>
        <v>3187377.88</v>
      </c>
      <c r="J27" s="68">
        <f>ф.3!E19+'ф.4 (3)'!E53+'ф.4(4,5)'!E10+'ф.4(4,5)'!E29+'ф.4(6,7)'!E37+'ф.4(6,7)'!E57+'ф.4(8)'!E52+ф.7!E21+ф.6!E15</f>
        <v>3187377.88</v>
      </c>
      <c r="K27" s="16">
        <v>0</v>
      </c>
      <c r="L27" s="69">
        <f t="shared" si="3"/>
        <v>3233827.88</v>
      </c>
      <c r="M27" s="68">
        <f>ф.3!F19+'ф.4 (3)'!F53+'ф.4(4,5)'!F10+'ф.4(4,5)'!F29+'ф.4(6,7)'!F57+'ф.4(6,7)'!F37+ф.6!F15+ф.7!F21</f>
        <v>3233827.88</v>
      </c>
      <c r="N27" s="16">
        <v>0</v>
      </c>
    </row>
    <row r="28" spans="1:15">
      <c r="A28" s="13" t="s">
        <v>79</v>
      </c>
      <c r="B28" s="13">
        <v>290</v>
      </c>
      <c r="C28" s="26">
        <f t="shared" si="0"/>
        <v>10231210</v>
      </c>
      <c r="D28" s="26">
        <f t="shared" si="4"/>
        <v>10231210</v>
      </c>
      <c r="E28" s="13">
        <v>0</v>
      </c>
      <c r="F28" s="69">
        <f t="shared" si="1"/>
        <v>3346660</v>
      </c>
      <c r="G28" s="68">
        <f>ф.3!D20+'ф.4 (3)'!D54+'ф.4(4,5)'!D11+'ф.4(4,5)'!D30+'ф.4(6,7)'!D58+ф.7!D22+'ф.4(8)'!D53+'ф.4(5)'!D54+'ф.4(11)'!D51+'ф.4(6,7)'!D39</f>
        <v>3346660</v>
      </c>
      <c r="H28" s="16">
        <v>0</v>
      </c>
      <c r="I28" s="69">
        <f t="shared" si="2"/>
        <v>3442860</v>
      </c>
      <c r="J28" s="68">
        <f>ф.3!E20+'ф.4 (3)'!E54+'ф.4(4,5)'!E11+'ф.4(4,5)'!E30+'ф.4(6,7)'!E58+ф.7!E22+'ф.4(6,7)'!E39</f>
        <v>3442860</v>
      </c>
      <c r="K28" s="16">
        <v>0</v>
      </c>
      <c r="L28" s="69">
        <f t="shared" si="3"/>
        <v>3441690</v>
      </c>
      <c r="M28" s="68">
        <f>ф.3!F20+'ф.4(4,5)'!F30+'ф.4(6,7)'!F39+'ф.4(6,7)'!F58+ф.7!F22</f>
        <v>3441690</v>
      </c>
      <c r="N28" s="16">
        <v>0</v>
      </c>
    </row>
    <row r="29" spans="1:15" ht="42.75">
      <c r="A29" s="13" t="s">
        <v>80</v>
      </c>
      <c r="B29" s="13">
        <v>300</v>
      </c>
      <c r="C29" s="73">
        <f t="shared" si="0"/>
        <v>7192638</v>
      </c>
      <c r="D29" s="73">
        <f t="shared" si="4"/>
        <v>7192638</v>
      </c>
      <c r="E29" s="73">
        <v>0</v>
      </c>
      <c r="F29" s="73">
        <f t="shared" si="1"/>
        <v>2938288</v>
      </c>
      <c r="G29" s="74">
        <f>SUM(G30:G31)</f>
        <v>2938288</v>
      </c>
      <c r="H29" s="13">
        <v>0</v>
      </c>
      <c r="I29" s="73">
        <f t="shared" si="2"/>
        <v>2197050</v>
      </c>
      <c r="J29" s="74">
        <f>SUM(J30:J31)</f>
        <v>2197050</v>
      </c>
      <c r="K29" s="13">
        <v>0</v>
      </c>
      <c r="L29" s="73">
        <f t="shared" si="3"/>
        <v>2057300</v>
      </c>
      <c r="M29" s="74">
        <f>M30+M31</f>
        <v>2057300</v>
      </c>
      <c r="N29" s="13">
        <v>0</v>
      </c>
    </row>
    <row r="30" spans="1:15" ht="45">
      <c r="A30" s="16" t="s">
        <v>81</v>
      </c>
      <c r="B30" s="13">
        <v>310</v>
      </c>
      <c r="C30" s="26">
        <f t="shared" si="0"/>
        <v>600000</v>
      </c>
      <c r="D30" s="26">
        <f t="shared" si="4"/>
        <v>600000</v>
      </c>
      <c r="E30" s="16">
        <v>0</v>
      </c>
      <c r="F30" s="69">
        <f>G30+H30</f>
        <v>200000</v>
      </c>
      <c r="G30" s="36">
        <f>ф.3!D22+'ф.4 (3)'!D56+'ф.4(4,5)'!D32+ф.7!D25+'ф.4(8)'!D55</f>
        <v>200000</v>
      </c>
      <c r="H30" s="16">
        <v>0</v>
      </c>
      <c r="I30" s="69">
        <f t="shared" si="2"/>
        <v>200000</v>
      </c>
      <c r="J30" s="68">
        <f>ф.3!E22+'ф.4 (3)'!E56+'ф.4(4,5)'!E32+ф.7!E25</f>
        <v>200000</v>
      </c>
      <c r="K30" s="16">
        <v>0</v>
      </c>
      <c r="L30" s="69">
        <f t="shared" si="3"/>
        <v>200000</v>
      </c>
      <c r="M30" s="68">
        <f>'ф.4 (3)'!F56+ф.7!F25</f>
        <v>200000</v>
      </c>
      <c r="N30" s="16">
        <v>0</v>
      </c>
    </row>
    <row r="31" spans="1:15" ht="75">
      <c r="A31" s="16" t="s">
        <v>82</v>
      </c>
      <c r="B31" s="13">
        <v>340</v>
      </c>
      <c r="C31" s="26">
        <f t="shared" si="0"/>
        <v>6592638</v>
      </c>
      <c r="D31" s="26">
        <f t="shared" si="4"/>
        <v>6592638</v>
      </c>
      <c r="E31" s="16">
        <v>0</v>
      </c>
      <c r="F31" s="69">
        <f t="shared" si="1"/>
        <v>2738288</v>
      </c>
      <c r="G31" s="68">
        <f>SUM(G32:G35)</f>
        <v>2738288</v>
      </c>
      <c r="H31" s="16">
        <v>0</v>
      </c>
      <c r="I31" s="69">
        <f t="shared" si="2"/>
        <v>1997050</v>
      </c>
      <c r="J31" s="68">
        <f>J32+J33+J34+J35</f>
        <v>1997050</v>
      </c>
      <c r="K31" s="16">
        <v>0</v>
      </c>
      <c r="L31" s="69">
        <f t="shared" si="3"/>
        <v>1857300</v>
      </c>
      <c r="M31" s="68">
        <f>M32+M33+M34+M35</f>
        <v>1857300</v>
      </c>
      <c r="N31" s="16">
        <v>0</v>
      </c>
      <c r="O31" s="92"/>
    </row>
    <row r="32" spans="1:15" ht="60">
      <c r="A32" s="16" t="s">
        <v>86</v>
      </c>
      <c r="B32" s="13">
        <v>341</v>
      </c>
      <c r="C32" s="26">
        <f t="shared" si="0"/>
        <v>11360</v>
      </c>
      <c r="D32" s="26">
        <f t="shared" si="4"/>
        <v>11360</v>
      </c>
      <c r="E32" s="16">
        <v>0</v>
      </c>
      <c r="F32" s="26">
        <f t="shared" si="1"/>
        <v>5360</v>
      </c>
      <c r="G32" s="36">
        <f>ф.3!D24</f>
        <v>5360</v>
      </c>
      <c r="H32" s="16">
        <v>0</v>
      </c>
      <c r="I32" s="69">
        <f t="shared" si="2"/>
        <v>3000</v>
      </c>
      <c r="J32" s="68">
        <f>ф.3!E24+ф.7!E27</f>
        <v>3000</v>
      </c>
      <c r="K32" s="16">
        <v>0</v>
      </c>
      <c r="L32" s="69">
        <f t="shared" si="3"/>
        <v>3000</v>
      </c>
      <c r="M32" s="68">
        <f>ф.3!F48+ф.7!F27</f>
        <v>3000</v>
      </c>
      <c r="N32" s="16">
        <v>0</v>
      </c>
    </row>
    <row r="33" spans="1:14">
      <c r="A33" s="16" t="s">
        <v>83</v>
      </c>
      <c r="B33" s="13">
        <v>342</v>
      </c>
      <c r="C33" s="26">
        <f t="shared" si="0"/>
        <v>84300</v>
      </c>
      <c r="D33" s="26">
        <f t="shared" si="4"/>
        <v>84300</v>
      </c>
      <c r="E33" s="16">
        <v>0</v>
      </c>
      <c r="F33" s="69">
        <f>G33+H33</f>
        <v>28100</v>
      </c>
      <c r="G33" s="68">
        <f>ф.7!D28+'ф.4(8)'!D56+'ф.4(4,5)'!D34</f>
        <v>28100</v>
      </c>
      <c r="H33" s="16">
        <v>0</v>
      </c>
      <c r="I33" s="69">
        <f t="shared" si="2"/>
        <v>28100</v>
      </c>
      <c r="J33" s="68">
        <f>ф.3!E25+ф.7!E28+'ф.4(4,5)'!E34</f>
        <v>28100</v>
      </c>
      <c r="K33" s="16">
        <v>0</v>
      </c>
      <c r="L33" s="69">
        <f t="shared" si="3"/>
        <v>28100</v>
      </c>
      <c r="M33" s="68">
        <f>ф.3!F49+ф.7!F28+'ф.4(4,5)'!F34</f>
        <v>28100</v>
      </c>
      <c r="N33" s="16">
        <v>0</v>
      </c>
    </row>
    <row r="34" spans="1:14">
      <c r="A34" s="16" t="s">
        <v>84</v>
      </c>
      <c r="B34" s="13">
        <v>343</v>
      </c>
      <c r="C34" s="26">
        <f t="shared" si="0"/>
        <v>53900</v>
      </c>
      <c r="D34" s="26">
        <f t="shared" si="4"/>
        <v>53900</v>
      </c>
      <c r="E34" s="16">
        <v>0</v>
      </c>
      <c r="F34" s="26">
        <f t="shared" si="1"/>
        <v>17300</v>
      </c>
      <c r="G34" s="36">
        <f>ф.3!D26+'ф.4 (3)'!D58+ф.7!D29+'ф.4(5)'!D59+'ф.4(4,5)'!D35</f>
        <v>17300</v>
      </c>
      <c r="H34" s="16">
        <v>0</v>
      </c>
      <c r="I34" s="69">
        <f t="shared" si="2"/>
        <v>18300</v>
      </c>
      <c r="J34" s="68">
        <f>ф.3!E26+'ф.4 (3)'!E58+ф.7!E29+'ф.4(4,5)'!E35</f>
        <v>18300</v>
      </c>
      <c r="K34" s="16">
        <v>0</v>
      </c>
      <c r="L34" s="69">
        <f t="shared" si="3"/>
        <v>18300</v>
      </c>
      <c r="M34" s="68">
        <f>ф.3!F26+'ф.4(4,5)'!F35+ф.7!F29</f>
        <v>18300</v>
      </c>
      <c r="N34" s="16">
        <v>0</v>
      </c>
    </row>
    <row r="35" spans="1:14" ht="60">
      <c r="A35" s="16" t="s">
        <v>85</v>
      </c>
      <c r="B35" s="13">
        <v>344</v>
      </c>
      <c r="C35" s="69">
        <f t="shared" si="0"/>
        <v>6443078</v>
      </c>
      <c r="D35" s="69">
        <f t="shared" si="4"/>
        <v>6443078</v>
      </c>
      <c r="E35" s="26">
        <v>0</v>
      </c>
      <c r="F35" s="69">
        <f>G35+H35</f>
        <v>2687528</v>
      </c>
      <c r="G35" s="68">
        <f>ф.3!D27+'ф.4 (3)'!D59+'ф.4(5)'!D60+'ф.4(4,5)'!D14+'ф.4(4,5)'!D36+'ф.4(6,7)'!D42+'ф.4(6,7)'!D61+'ф.4(8)'!D57+ф.7!D30</f>
        <v>2687528</v>
      </c>
      <c r="H35" s="16">
        <v>0</v>
      </c>
      <c r="I35" s="69">
        <f t="shared" si="2"/>
        <v>1947650</v>
      </c>
      <c r="J35" s="68">
        <f>ф.3!E27+'ф.4 (3)'!E59+'ф.4(4,5)'!E36+'ф.4(4,5)'!E14+'ф.4(6,7)'!E61+ф.7!E30+'ф.4(6,7)'!E42</f>
        <v>1947650</v>
      </c>
      <c r="K35" s="16">
        <v>0</v>
      </c>
      <c r="L35" s="69">
        <f t="shared" si="3"/>
        <v>1807900</v>
      </c>
      <c r="M35" s="68">
        <f>ф.3!F27+'ф.4(4,5)'!F36+'ф.4(6,7)'!F61+ф.7!F30</f>
        <v>1807900</v>
      </c>
      <c r="N35" s="16">
        <v>0</v>
      </c>
    </row>
    <row r="36" spans="1:14" ht="45">
      <c r="A36" s="16" t="s">
        <v>91</v>
      </c>
      <c r="B36" s="13" t="s">
        <v>60</v>
      </c>
      <c r="C36" s="16">
        <v>0</v>
      </c>
      <c r="D36" s="16">
        <v>0</v>
      </c>
      <c r="E36" s="16">
        <v>0</v>
      </c>
      <c r="F36" s="16">
        <v>0</v>
      </c>
      <c r="G36" s="34">
        <v>0</v>
      </c>
      <c r="H36" s="16">
        <v>0</v>
      </c>
      <c r="I36" s="16">
        <v>0</v>
      </c>
      <c r="J36" s="34">
        <v>0</v>
      </c>
      <c r="K36" s="16">
        <v>0</v>
      </c>
      <c r="L36" s="16">
        <v>0</v>
      </c>
      <c r="M36" s="34">
        <v>0</v>
      </c>
      <c r="N36" s="16">
        <v>0</v>
      </c>
    </row>
    <row r="37" spans="1:14">
      <c r="G37" s="91"/>
    </row>
    <row r="38" spans="1:14">
      <c r="G38" s="91"/>
    </row>
  </sheetData>
  <mergeCells count="17">
    <mergeCell ref="D4:D7"/>
    <mergeCell ref="E4:E7"/>
    <mergeCell ref="B3:B7"/>
    <mergeCell ref="A1:N1"/>
    <mergeCell ref="A3:A7"/>
    <mergeCell ref="D3:N3"/>
    <mergeCell ref="F4:N4"/>
    <mergeCell ref="F5:H5"/>
    <mergeCell ref="I5:K5"/>
    <mergeCell ref="L5:N5"/>
    <mergeCell ref="L6:L7"/>
    <mergeCell ref="G6:H6"/>
    <mergeCell ref="J6:K6"/>
    <mergeCell ref="C3:C7"/>
    <mergeCell ref="M6:N6"/>
    <mergeCell ref="I6:I7"/>
    <mergeCell ref="F6:F7"/>
  </mergeCells>
  <phoneticPr fontId="13" type="noConversion"/>
  <pageMargins left="0.19685039370078741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sqref="A1:F1"/>
    </sheetView>
  </sheetViews>
  <sheetFormatPr defaultRowHeight="15"/>
  <cols>
    <col min="1" max="1" width="23" style="9" customWidth="1"/>
    <col min="2" max="2" width="8.140625" style="23" customWidth="1"/>
    <col min="3" max="3" width="15.85546875" style="23" customWidth="1"/>
    <col min="4" max="6" width="14.42578125" style="38" customWidth="1"/>
    <col min="7" max="16384" width="9.140625" style="9"/>
  </cols>
  <sheetData>
    <row r="1" spans="1:6" ht="30.75" customHeight="1">
      <c r="A1" s="150" t="s">
        <v>87</v>
      </c>
      <c r="B1" s="150"/>
      <c r="C1" s="150"/>
      <c r="D1" s="150"/>
      <c r="E1" s="150"/>
      <c r="F1" s="150"/>
    </row>
    <row r="2" spans="1:6" ht="14.25" customHeight="1">
      <c r="A2" s="167" t="s">
        <v>39</v>
      </c>
      <c r="B2" s="167" t="s">
        <v>58</v>
      </c>
      <c r="C2" s="167" t="s">
        <v>116</v>
      </c>
      <c r="D2" s="170" t="s">
        <v>51</v>
      </c>
      <c r="E2" s="171"/>
      <c r="F2" s="172"/>
    </row>
    <row r="3" spans="1:6" ht="17.25" customHeight="1">
      <c r="A3" s="168"/>
      <c r="B3" s="168"/>
      <c r="C3" s="169"/>
      <c r="D3" s="33" t="s">
        <v>53</v>
      </c>
      <c r="E3" s="33" t="s">
        <v>124</v>
      </c>
      <c r="F3" s="33" t="s">
        <v>181</v>
      </c>
    </row>
    <row r="4" spans="1:6" s="21" customFormat="1" ht="14.2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</row>
    <row r="5" spans="1:6">
      <c r="A5" s="173" t="s">
        <v>89</v>
      </c>
      <c r="B5" s="174"/>
      <c r="C5" s="174"/>
      <c r="D5" s="174"/>
      <c r="E5" s="174"/>
      <c r="F5" s="175"/>
    </row>
    <row r="6" spans="1:6" ht="45">
      <c r="A6" s="65" t="s">
        <v>90</v>
      </c>
      <c r="B6" s="33" t="s">
        <v>60</v>
      </c>
      <c r="C6" s="34">
        <v>0</v>
      </c>
      <c r="D6" s="34">
        <v>0</v>
      </c>
      <c r="E6" s="34">
        <v>0</v>
      </c>
      <c r="F6" s="34">
        <v>0</v>
      </c>
    </row>
    <row r="7" spans="1:6">
      <c r="A7" s="66" t="s">
        <v>92</v>
      </c>
      <c r="B7" s="35" t="s">
        <v>60</v>
      </c>
      <c r="C7" s="74">
        <f>SUM(D7:F7)</f>
        <v>109537140</v>
      </c>
      <c r="D7" s="74">
        <v>35268020</v>
      </c>
      <c r="E7" s="74">
        <v>36403770</v>
      </c>
      <c r="F7" s="74">
        <v>37865350</v>
      </c>
    </row>
    <row r="8" spans="1:6" ht="30">
      <c r="A8" s="66" t="s">
        <v>117</v>
      </c>
      <c r="B8" s="35" t="s">
        <v>60</v>
      </c>
      <c r="C8" s="74">
        <f>C9+C13+C20+C21</f>
        <v>109537140</v>
      </c>
      <c r="D8" s="74">
        <f>D9+D13+D20+D21</f>
        <v>35268020</v>
      </c>
      <c r="E8" s="74">
        <f>E9+E13+E20+E21</f>
        <v>36403770</v>
      </c>
      <c r="F8" s="74">
        <f>F9+F13+F20+F21</f>
        <v>37865350</v>
      </c>
    </row>
    <row r="9" spans="1:6" ht="72.75">
      <c r="A9" s="66" t="s">
        <v>118</v>
      </c>
      <c r="B9" s="35">
        <v>210</v>
      </c>
      <c r="C9" s="74">
        <f>C10+C11+C12</f>
        <v>97841000</v>
      </c>
      <c r="D9" s="74">
        <f>D10+D11+D12</f>
        <v>31305000</v>
      </c>
      <c r="E9" s="74">
        <f>E10+E11+E12</f>
        <v>32545000</v>
      </c>
      <c r="F9" s="74">
        <f>F10+F11+F12</f>
        <v>33991000</v>
      </c>
    </row>
    <row r="10" spans="1:6">
      <c r="A10" s="67" t="s">
        <v>69</v>
      </c>
      <c r="B10" s="35">
        <v>211</v>
      </c>
      <c r="C10" s="68">
        <f>D10+E10+F10</f>
        <v>75563000</v>
      </c>
      <c r="D10" s="68">
        <v>24034000</v>
      </c>
      <c r="E10" s="68">
        <v>25204000</v>
      </c>
      <c r="F10" s="68">
        <v>26325000</v>
      </c>
    </row>
    <row r="11" spans="1:6">
      <c r="A11" s="67" t="s">
        <v>70</v>
      </c>
      <c r="B11" s="35">
        <v>212</v>
      </c>
      <c r="C11" s="68">
        <f t="shared" ref="C11:C20" si="0">D11+E11+F11</f>
        <v>101000</v>
      </c>
      <c r="D11" s="68">
        <v>37000</v>
      </c>
      <c r="E11" s="68">
        <v>32000</v>
      </c>
      <c r="F11" s="68">
        <v>32000</v>
      </c>
    </row>
    <row r="12" spans="1:6" ht="28.5" customHeight="1">
      <c r="A12" s="67" t="s">
        <v>71</v>
      </c>
      <c r="B12" s="35">
        <v>213</v>
      </c>
      <c r="C12" s="68">
        <f t="shared" si="0"/>
        <v>22177000</v>
      </c>
      <c r="D12" s="68">
        <v>7234000</v>
      </c>
      <c r="E12" s="68">
        <v>7309000</v>
      </c>
      <c r="F12" s="68">
        <v>7634000</v>
      </c>
    </row>
    <row r="13" spans="1:6" ht="29.25">
      <c r="A13" s="66" t="s">
        <v>119</v>
      </c>
      <c r="B13" s="35">
        <v>220</v>
      </c>
      <c r="C13" s="74">
        <f>C14+C15+C16+C17+C18+C19</f>
        <v>8881820</v>
      </c>
      <c r="D13" s="74">
        <f>D14+D15+D16+D17+D18+D19</f>
        <v>3060000</v>
      </c>
      <c r="E13" s="74">
        <f>E14+E15+E16+E17+E18+E19</f>
        <v>2901160</v>
      </c>
      <c r="F13" s="74">
        <f>F14+F15+F16+F17+F18+F19</f>
        <v>2920660</v>
      </c>
    </row>
    <row r="14" spans="1:6">
      <c r="A14" s="67" t="s">
        <v>73</v>
      </c>
      <c r="B14" s="35">
        <v>221</v>
      </c>
      <c r="C14" s="68">
        <f t="shared" si="0"/>
        <v>921000</v>
      </c>
      <c r="D14" s="68">
        <v>305000</v>
      </c>
      <c r="E14" s="68">
        <v>308000</v>
      </c>
      <c r="F14" s="68">
        <v>308000</v>
      </c>
    </row>
    <row r="15" spans="1:6">
      <c r="A15" s="67" t="s">
        <v>74</v>
      </c>
      <c r="B15" s="35">
        <v>222</v>
      </c>
      <c r="C15" s="68">
        <f t="shared" si="0"/>
        <v>414000</v>
      </c>
      <c r="D15" s="68">
        <v>138000</v>
      </c>
      <c r="E15" s="68">
        <v>138000</v>
      </c>
      <c r="F15" s="68">
        <v>138000</v>
      </c>
    </row>
    <row r="16" spans="1:6">
      <c r="A16" s="67" t="s">
        <v>75</v>
      </c>
      <c r="B16" s="35">
        <v>223</v>
      </c>
      <c r="C16" s="68">
        <f t="shared" si="0"/>
        <v>3178320</v>
      </c>
      <c r="D16" s="68">
        <v>1175000</v>
      </c>
      <c r="E16" s="68">
        <v>991660</v>
      </c>
      <c r="F16" s="68">
        <v>1011660</v>
      </c>
    </row>
    <row r="17" spans="1:6" ht="45" hidden="1">
      <c r="A17" s="67" t="s">
        <v>76</v>
      </c>
      <c r="B17" s="35">
        <v>224</v>
      </c>
      <c r="C17" s="68">
        <f t="shared" si="0"/>
        <v>0</v>
      </c>
      <c r="D17" s="68"/>
      <c r="E17" s="68"/>
      <c r="F17" s="68"/>
    </row>
    <row r="18" spans="1:6" ht="30" customHeight="1">
      <c r="A18" s="67" t="s">
        <v>77</v>
      </c>
      <c r="B18" s="35">
        <v>225</v>
      </c>
      <c r="C18" s="68">
        <f t="shared" si="0"/>
        <v>2039500</v>
      </c>
      <c r="D18" s="68">
        <v>672000</v>
      </c>
      <c r="E18" s="68">
        <v>684000</v>
      </c>
      <c r="F18" s="68">
        <v>683500</v>
      </c>
    </row>
    <row r="19" spans="1:6">
      <c r="A19" s="67" t="s">
        <v>78</v>
      </c>
      <c r="B19" s="35">
        <v>226</v>
      </c>
      <c r="C19" s="68">
        <f t="shared" si="0"/>
        <v>2329000</v>
      </c>
      <c r="D19" s="68">
        <v>770000</v>
      </c>
      <c r="E19" s="68">
        <v>779500</v>
      </c>
      <c r="F19" s="68">
        <v>779500</v>
      </c>
    </row>
    <row r="20" spans="1:6">
      <c r="A20" s="66" t="s">
        <v>79</v>
      </c>
      <c r="B20" s="35">
        <v>290</v>
      </c>
      <c r="C20" s="68">
        <f t="shared" si="0"/>
        <v>1092960</v>
      </c>
      <c r="D20" s="68">
        <v>301660</v>
      </c>
      <c r="E20" s="68">
        <v>397610</v>
      </c>
      <c r="F20" s="68">
        <v>393690</v>
      </c>
    </row>
    <row r="21" spans="1:6" ht="42.75">
      <c r="A21" s="24" t="s">
        <v>80</v>
      </c>
      <c r="B21" s="25">
        <v>300</v>
      </c>
      <c r="C21" s="71">
        <f>D21+E21+F21</f>
        <v>1721360</v>
      </c>
      <c r="D21" s="72">
        <f>D22+D23</f>
        <v>601360</v>
      </c>
      <c r="E21" s="72">
        <f>E22+E23</f>
        <v>560000</v>
      </c>
      <c r="F21" s="72">
        <f>F22+F23</f>
        <v>560000</v>
      </c>
    </row>
    <row r="22" spans="1:6" ht="30" hidden="1">
      <c r="A22" s="27" t="s">
        <v>81</v>
      </c>
      <c r="B22" s="25">
        <v>310</v>
      </c>
      <c r="C22" s="69">
        <f>D22+E22+F22</f>
        <v>0</v>
      </c>
      <c r="D22" s="70">
        <v>0</v>
      </c>
      <c r="E22" s="70">
        <v>0</v>
      </c>
      <c r="F22" s="70">
        <v>0</v>
      </c>
    </row>
    <row r="23" spans="1:6" ht="60">
      <c r="A23" s="27" t="s">
        <v>82</v>
      </c>
      <c r="B23" s="25">
        <v>340</v>
      </c>
      <c r="C23" s="112">
        <f>C24+C25+C26+C27</f>
        <v>1721360</v>
      </c>
      <c r="D23" s="70">
        <f>D24+D25+D26+D27</f>
        <v>601360</v>
      </c>
      <c r="E23" s="70">
        <f>E24+E25+E26+E27</f>
        <v>560000</v>
      </c>
      <c r="F23" s="70">
        <f>F24+F25+F26+F27</f>
        <v>560000</v>
      </c>
    </row>
    <row r="24" spans="1:6" ht="60">
      <c r="A24" s="27" t="s">
        <v>86</v>
      </c>
      <c r="B24" s="25">
        <v>341</v>
      </c>
      <c r="C24" s="112">
        <f>D24+E24+F24</f>
        <v>11360</v>
      </c>
      <c r="D24" s="70">
        <v>5360</v>
      </c>
      <c r="E24" s="70">
        <v>3000</v>
      </c>
      <c r="F24" s="70">
        <v>3000</v>
      </c>
    </row>
    <row r="25" spans="1:6" hidden="1">
      <c r="A25" s="27" t="s">
        <v>83</v>
      </c>
      <c r="B25" s="25">
        <v>342</v>
      </c>
      <c r="C25" s="112">
        <f>D25+E25+F25</f>
        <v>0</v>
      </c>
      <c r="D25" s="70"/>
      <c r="E25" s="70"/>
      <c r="F25" s="70"/>
    </row>
    <row r="26" spans="1:6">
      <c r="A26" s="27" t="s">
        <v>84</v>
      </c>
      <c r="B26" s="25">
        <v>343</v>
      </c>
      <c r="C26" s="112">
        <f>D26+E26+F26</f>
        <v>17000</v>
      </c>
      <c r="D26" s="70">
        <v>5000</v>
      </c>
      <c r="E26" s="70">
        <v>6000</v>
      </c>
      <c r="F26" s="70">
        <v>6000</v>
      </c>
    </row>
    <row r="27" spans="1:6" ht="45">
      <c r="A27" s="27" t="s">
        <v>85</v>
      </c>
      <c r="B27" s="25">
        <v>344</v>
      </c>
      <c r="C27" s="112">
        <f>D27+E27+F27</f>
        <v>1693000</v>
      </c>
      <c r="D27" s="70">
        <v>591000</v>
      </c>
      <c r="E27" s="70">
        <v>551000</v>
      </c>
      <c r="F27" s="70">
        <v>551000</v>
      </c>
    </row>
    <row r="28" spans="1:6" ht="45">
      <c r="A28" s="27" t="s">
        <v>91</v>
      </c>
      <c r="B28" s="25" t="s">
        <v>60</v>
      </c>
      <c r="C28" s="112">
        <f>SUM(D28:F28)</f>
        <v>0</v>
      </c>
      <c r="D28" s="70">
        <v>0</v>
      </c>
      <c r="E28" s="70">
        <v>0</v>
      </c>
      <c r="F28" s="70">
        <v>0</v>
      </c>
    </row>
    <row r="29" spans="1:6">
      <c r="A29" s="164" t="s">
        <v>94</v>
      </c>
      <c r="B29" s="164"/>
      <c r="C29" s="164"/>
      <c r="D29" s="164"/>
      <c r="E29" s="164"/>
      <c r="F29" s="164"/>
    </row>
    <row r="30" spans="1:6" ht="45">
      <c r="A30" s="27" t="s">
        <v>90</v>
      </c>
      <c r="B30" s="25" t="s">
        <v>60</v>
      </c>
      <c r="C30" s="16">
        <v>0</v>
      </c>
      <c r="D30" s="34">
        <v>0</v>
      </c>
      <c r="E30" s="34">
        <v>0</v>
      </c>
      <c r="F30" s="34">
        <v>0</v>
      </c>
    </row>
    <row r="31" spans="1:6">
      <c r="A31" s="24" t="s">
        <v>92</v>
      </c>
      <c r="B31" s="25" t="s">
        <v>60</v>
      </c>
      <c r="C31" s="73">
        <f>SUM(D31:F31)</f>
        <v>109537140</v>
      </c>
      <c r="D31" s="74">
        <v>35268020</v>
      </c>
      <c r="E31" s="74">
        <v>36403770</v>
      </c>
      <c r="F31" s="74">
        <v>37865350</v>
      </c>
    </row>
    <row r="32" spans="1:6" ht="30">
      <c r="A32" s="24" t="s">
        <v>67</v>
      </c>
      <c r="B32" s="25" t="s">
        <v>60</v>
      </c>
      <c r="C32" s="73">
        <f>C33+C37+C44+C45</f>
        <v>109537140</v>
      </c>
      <c r="D32" s="74">
        <f>D33+D37+D44+D45</f>
        <v>35268020</v>
      </c>
      <c r="E32" s="74">
        <f>E33+E37+E44+E45</f>
        <v>36403770</v>
      </c>
      <c r="F32" s="74">
        <f>F33+F37+F44+F45</f>
        <v>37865350</v>
      </c>
    </row>
    <row r="33" spans="1:6" ht="72.75">
      <c r="A33" s="24" t="s">
        <v>68</v>
      </c>
      <c r="B33" s="25">
        <v>210</v>
      </c>
      <c r="C33" s="73">
        <f>C34+C35+C36</f>
        <v>97841000</v>
      </c>
      <c r="D33" s="74">
        <f>D34+D35+D36</f>
        <v>31305000</v>
      </c>
      <c r="E33" s="74">
        <f>E34+E35+E36</f>
        <v>32545000</v>
      </c>
      <c r="F33" s="74">
        <f>F34+F35+F36</f>
        <v>33991000</v>
      </c>
    </row>
    <row r="34" spans="1:6">
      <c r="A34" s="27" t="s">
        <v>69</v>
      </c>
      <c r="B34" s="25">
        <v>211</v>
      </c>
      <c r="C34" s="69">
        <f>D34+E34+F34</f>
        <v>75563000</v>
      </c>
      <c r="D34" s="68">
        <v>24034000</v>
      </c>
      <c r="E34" s="68">
        <v>25204000</v>
      </c>
      <c r="F34" s="68">
        <v>26325000</v>
      </c>
    </row>
    <row r="35" spans="1:6">
      <c r="A35" s="27" t="s">
        <v>70</v>
      </c>
      <c r="B35" s="25">
        <v>212</v>
      </c>
      <c r="C35" s="69">
        <f>D35+E35+F35</f>
        <v>101000</v>
      </c>
      <c r="D35" s="68">
        <v>37000</v>
      </c>
      <c r="E35" s="68">
        <v>32000</v>
      </c>
      <c r="F35" s="68">
        <v>32000</v>
      </c>
    </row>
    <row r="36" spans="1:6" ht="45">
      <c r="A36" s="27" t="s">
        <v>71</v>
      </c>
      <c r="B36" s="25">
        <v>213</v>
      </c>
      <c r="C36" s="69">
        <f>D36+E36+F36</f>
        <v>22177000</v>
      </c>
      <c r="D36" s="68">
        <v>7234000</v>
      </c>
      <c r="E36" s="68">
        <v>7309000</v>
      </c>
      <c r="F36" s="68">
        <v>7634000</v>
      </c>
    </row>
    <row r="37" spans="1:6" ht="29.25">
      <c r="A37" s="24" t="s">
        <v>93</v>
      </c>
      <c r="B37" s="25">
        <v>220</v>
      </c>
      <c r="C37" s="73">
        <f>C38+C39+C40+C41+C42+C43</f>
        <v>8881820</v>
      </c>
      <c r="D37" s="35">
        <f>D38+D39+D40+D41+D42+D43</f>
        <v>3060000</v>
      </c>
      <c r="E37" s="35">
        <f>E38+E39+E40+E41+E42+E43</f>
        <v>2901160</v>
      </c>
      <c r="F37" s="35">
        <f>F38+F39+F40+F41+F42+F43</f>
        <v>2920660</v>
      </c>
    </row>
    <row r="38" spans="1:6">
      <c r="A38" s="27" t="s">
        <v>73</v>
      </c>
      <c r="B38" s="25">
        <v>221</v>
      </c>
      <c r="C38" s="69">
        <f t="shared" ref="C38:C44" si="1">D38+E38+F38</f>
        <v>921000</v>
      </c>
      <c r="D38" s="68">
        <v>305000</v>
      </c>
      <c r="E38" s="68">
        <v>308000</v>
      </c>
      <c r="F38" s="68">
        <v>308000</v>
      </c>
    </row>
    <row r="39" spans="1:6">
      <c r="A39" s="27" t="s">
        <v>74</v>
      </c>
      <c r="B39" s="25">
        <v>222</v>
      </c>
      <c r="C39" s="69">
        <f t="shared" si="1"/>
        <v>414000</v>
      </c>
      <c r="D39" s="68">
        <v>138000</v>
      </c>
      <c r="E39" s="68">
        <v>138000</v>
      </c>
      <c r="F39" s="68">
        <v>138000</v>
      </c>
    </row>
    <row r="40" spans="1:6">
      <c r="A40" s="27" t="s">
        <v>75</v>
      </c>
      <c r="B40" s="25">
        <v>223</v>
      </c>
      <c r="C40" s="69">
        <f t="shared" si="1"/>
        <v>3178320</v>
      </c>
      <c r="D40" s="68">
        <v>1175000</v>
      </c>
      <c r="E40" s="68">
        <v>991660</v>
      </c>
      <c r="F40" s="68">
        <v>1011660</v>
      </c>
    </row>
    <row r="41" spans="1:6" hidden="1">
      <c r="A41" s="27"/>
      <c r="B41" s="25"/>
      <c r="C41" s="69"/>
      <c r="D41" s="68"/>
      <c r="E41" s="68"/>
      <c r="F41" s="68"/>
    </row>
    <row r="42" spans="1:6" ht="32.25" customHeight="1">
      <c r="A42" s="27" t="s">
        <v>77</v>
      </c>
      <c r="B42" s="25">
        <v>225</v>
      </c>
      <c r="C42" s="69">
        <f t="shared" si="1"/>
        <v>2039500</v>
      </c>
      <c r="D42" s="68">
        <v>672000</v>
      </c>
      <c r="E42" s="68">
        <v>684000</v>
      </c>
      <c r="F42" s="68">
        <v>683500</v>
      </c>
    </row>
    <row r="43" spans="1:6">
      <c r="A43" s="27" t="s">
        <v>78</v>
      </c>
      <c r="B43" s="25">
        <v>226</v>
      </c>
      <c r="C43" s="69">
        <f t="shared" si="1"/>
        <v>2329000</v>
      </c>
      <c r="D43" s="68">
        <v>770000</v>
      </c>
      <c r="E43" s="68">
        <v>779500</v>
      </c>
      <c r="F43" s="68">
        <v>779500</v>
      </c>
    </row>
    <row r="44" spans="1:6">
      <c r="A44" s="27" t="s">
        <v>79</v>
      </c>
      <c r="B44" s="25">
        <v>290</v>
      </c>
      <c r="C44" s="69">
        <f t="shared" si="1"/>
        <v>1092960</v>
      </c>
      <c r="D44" s="68">
        <v>301660</v>
      </c>
      <c r="E44" s="68">
        <v>397610</v>
      </c>
      <c r="F44" s="68">
        <v>393690</v>
      </c>
    </row>
    <row r="45" spans="1:6" ht="42.75">
      <c r="A45" s="24" t="s">
        <v>80</v>
      </c>
      <c r="B45" s="25">
        <v>300</v>
      </c>
      <c r="C45" s="71">
        <f>D45+E45+F45</f>
        <v>1721360</v>
      </c>
      <c r="D45" s="72">
        <f>D46+D47</f>
        <v>601360</v>
      </c>
      <c r="E45" s="72">
        <f>E46+E47</f>
        <v>560000</v>
      </c>
      <c r="F45" s="72">
        <f>F46+F47</f>
        <v>560000</v>
      </c>
    </row>
    <row r="46" spans="1:6" ht="30" hidden="1">
      <c r="A46" s="27" t="s">
        <v>81</v>
      </c>
      <c r="B46" s="25">
        <v>310</v>
      </c>
      <c r="C46" s="69">
        <f>D46+E46+F46</f>
        <v>0</v>
      </c>
      <c r="D46" s="70">
        <v>0</v>
      </c>
      <c r="E46" s="70">
        <v>0</v>
      </c>
      <c r="F46" s="70">
        <v>0</v>
      </c>
    </row>
    <row r="47" spans="1:6" ht="60">
      <c r="A47" s="27" t="s">
        <v>82</v>
      </c>
      <c r="B47" s="25">
        <v>340</v>
      </c>
      <c r="C47" s="112">
        <f>C48+C49+C50+C51</f>
        <v>1721360</v>
      </c>
      <c r="D47" s="70">
        <f>D48+D49+D50+D51</f>
        <v>601360</v>
      </c>
      <c r="E47" s="70">
        <f>E48+E49+E50+E51</f>
        <v>560000</v>
      </c>
      <c r="F47" s="70">
        <f>F48+F49+F50+F51</f>
        <v>560000</v>
      </c>
    </row>
    <row r="48" spans="1:6" ht="60">
      <c r="A48" s="27" t="s">
        <v>86</v>
      </c>
      <c r="B48" s="25">
        <v>341</v>
      </c>
      <c r="C48" s="112">
        <f>D48+E48+F48</f>
        <v>11360</v>
      </c>
      <c r="D48" s="70">
        <v>5360</v>
      </c>
      <c r="E48" s="70">
        <v>3000</v>
      </c>
      <c r="F48" s="70">
        <v>3000</v>
      </c>
    </row>
    <row r="49" spans="1:6" hidden="1">
      <c r="A49" s="27" t="s">
        <v>83</v>
      </c>
      <c r="B49" s="25">
        <v>342</v>
      </c>
      <c r="C49" s="112">
        <f>D49+E49+F49</f>
        <v>0</v>
      </c>
      <c r="D49" s="70"/>
      <c r="E49" s="70"/>
      <c r="F49" s="70"/>
    </row>
    <row r="50" spans="1:6">
      <c r="A50" s="27" t="s">
        <v>84</v>
      </c>
      <c r="B50" s="25">
        <v>343</v>
      </c>
      <c r="C50" s="112">
        <f>D50+E50+F50</f>
        <v>17000</v>
      </c>
      <c r="D50" s="70">
        <v>5000</v>
      </c>
      <c r="E50" s="70">
        <v>6000</v>
      </c>
      <c r="F50" s="70">
        <v>6000</v>
      </c>
    </row>
    <row r="51" spans="1:6" ht="45">
      <c r="A51" s="27" t="s">
        <v>85</v>
      </c>
      <c r="B51" s="25">
        <v>344</v>
      </c>
      <c r="C51" s="112">
        <f>D51+E51+F51</f>
        <v>1693000</v>
      </c>
      <c r="D51" s="70">
        <v>591000</v>
      </c>
      <c r="E51" s="70">
        <v>551000</v>
      </c>
      <c r="F51" s="70">
        <v>551000</v>
      </c>
    </row>
    <row r="52" spans="1:6" ht="45">
      <c r="A52" s="27" t="s">
        <v>91</v>
      </c>
      <c r="B52" s="25" t="s">
        <v>60</v>
      </c>
      <c r="C52" s="28">
        <f>SUM(D52:F52)</f>
        <v>0</v>
      </c>
      <c r="D52" s="37">
        <v>0</v>
      </c>
      <c r="E52" s="37">
        <v>0</v>
      </c>
      <c r="F52" s="37">
        <v>0</v>
      </c>
    </row>
    <row r="53" spans="1:6">
      <c r="A53" s="47"/>
      <c r="B53" s="48"/>
      <c r="C53" s="49"/>
      <c r="D53" s="50"/>
      <c r="E53" s="50"/>
      <c r="F53" s="50"/>
    </row>
    <row r="54" spans="1:6">
      <c r="A54" s="51"/>
      <c r="B54" s="52"/>
      <c r="C54" s="53"/>
      <c r="D54" s="54"/>
      <c r="E54" s="54"/>
      <c r="F54" s="54"/>
    </row>
    <row r="55" spans="1:6">
      <c r="A55" s="51"/>
      <c r="B55" s="52"/>
      <c r="C55" s="53"/>
      <c r="D55" s="54"/>
      <c r="E55" s="54"/>
      <c r="F55" s="54"/>
    </row>
    <row r="56" spans="1:6">
      <c r="A56" s="51"/>
      <c r="B56" s="52"/>
      <c r="C56" s="53"/>
      <c r="D56" s="54"/>
      <c r="E56" s="54"/>
      <c r="F56" s="54"/>
    </row>
    <row r="57" spans="1:6">
      <c r="A57" s="51"/>
      <c r="B57" s="52"/>
      <c r="C57" s="53"/>
      <c r="D57" s="54"/>
      <c r="E57" s="54"/>
      <c r="F57" s="54"/>
    </row>
    <row r="58" spans="1:6" s="63" customFormat="1">
      <c r="A58" s="165"/>
      <c r="B58" s="165"/>
      <c r="C58" s="165"/>
      <c r="D58" s="165"/>
      <c r="E58" s="165"/>
      <c r="F58" s="165"/>
    </row>
    <row r="59" spans="1:6" s="63" customFormat="1">
      <c r="A59" s="51"/>
      <c r="B59" s="52"/>
      <c r="C59" s="60"/>
      <c r="D59" s="60"/>
      <c r="E59" s="60"/>
      <c r="F59" s="60"/>
    </row>
    <row r="60" spans="1:6" s="63" customFormat="1">
      <c r="A60" s="62"/>
      <c r="B60" s="52"/>
      <c r="C60" s="60"/>
      <c r="D60" s="60"/>
      <c r="E60" s="60"/>
      <c r="F60" s="60"/>
    </row>
    <row r="61" spans="1:6" s="63" customFormat="1">
      <c r="A61" s="62"/>
      <c r="B61" s="52"/>
      <c r="C61" s="60"/>
      <c r="D61" s="60"/>
      <c r="E61" s="60"/>
      <c r="F61" s="60"/>
    </row>
    <row r="62" spans="1:6" s="63" customFormat="1">
      <c r="A62" s="62"/>
      <c r="B62" s="52"/>
      <c r="C62" s="60"/>
      <c r="D62" s="60"/>
      <c r="E62" s="60"/>
      <c r="F62" s="60"/>
    </row>
    <row r="63" spans="1:6" s="63" customFormat="1">
      <c r="A63" s="51"/>
      <c r="B63" s="52"/>
      <c r="C63" s="60"/>
      <c r="D63" s="60"/>
      <c r="E63" s="60"/>
      <c r="F63" s="60"/>
    </row>
    <row r="64" spans="1:6" s="63" customFormat="1">
      <c r="A64" s="51"/>
      <c r="B64" s="52"/>
      <c r="C64" s="60"/>
      <c r="D64" s="60"/>
      <c r="E64" s="60"/>
      <c r="F64" s="60"/>
    </row>
    <row r="65" spans="1:6" s="63" customFormat="1">
      <c r="A65" s="62"/>
      <c r="B65" s="52"/>
      <c r="C65" s="60"/>
      <c r="D65" s="60"/>
      <c r="E65" s="60"/>
      <c r="F65" s="60"/>
    </row>
    <row r="66" spans="1:6" s="63" customFormat="1">
      <c r="A66" s="51"/>
      <c r="B66" s="52"/>
      <c r="C66" s="60"/>
      <c r="D66" s="60"/>
      <c r="E66" s="60"/>
      <c r="F66" s="60"/>
    </row>
    <row r="67" spans="1:6" s="63" customFormat="1">
      <c r="A67" s="62"/>
      <c r="B67" s="52"/>
      <c r="C67" s="53"/>
      <c r="D67" s="53"/>
      <c r="E67" s="53"/>
      <c r="F67" s="53"/>
    </row>
    <row r="68" spans="1:6" s="63" customFormat="1">
      <c r="A68" s="51"/>
      <c r="B68" s="52"/>
      <c r="C68" s="53"/>
      <c r="D68" s="53"/>
      <c r="E68" s="53"/>
      <c r="F68" s="53"/>
    </row>
    <row r="69" spans="1:6" s="63" customFormat="1">
      <c r="A69" s="51"/>
      <c r="B69" s="52"/>
      <c r="C69" s="53"/>
      <c r="D69" s="53"/>
      <c r="E69" s="53"/>
      <c r="F69" s="53"/>
    </row>
    <row r="70" spans="1:6" s="63" customFormat="1">
      <c r="A70" s="51"/>
      <c r="B70" s="52"/>
      <c r="C70" s="53"/>
      <c r="D70" s="53"/>
      <c r="E70" s="53"/>
      <c r="F70" s="53"/>
    </row>
    <row r="71" spans="1:6" s="63" customFormat="1">
      <c r="A71" s="51"/>
      <c r="B71" s="52"/>
      <c r="C71" s="53"/>
      <c r="D71" s="53"/>
      <c r="E71" s="53"/>
      <c r="F71" s="53"/>
    </row>
    <row r="72" spans="1:6" s="63" customFormat="1" ht="33" customHeight="1">
      <c r="A72" s="166"/>
      <c r="B72" s="166"/>
      <c r="C72" s="166"/>
      <c r="D72" s="166"/>
      <c r="E72" s="166"/>
      <c r="F72" s="166"/>
    </row>
    <row r="73" spans="1:6" s="63" customFormat="1">
      <c r="A73" s="51"/>
      <c r="B73" s="52"/>
      <c r="C73" s="53"/>
      <c r="D73" s="53"/>
      <c r="E73" s="53"/>
      <c r="F73" s="53"/>
    </row>
    <row r="74" spans="1:6" s="63" customFormat="1">
      <c r="A74" s="62"/>
      <c r="B74" s="52"/>
      <c r="C74" s="53"/>
      <c r="D74" s="53"/>
      <c r="E74" s="53"/>
      <c r="F74" s="53"/>
    </row>
    <row r="75" spans="1:6" s="63" customFormat="1">
      <c r="A75" s="62"/>
      <c r="B75" s="52"/>
      <c r="C75" s="53"/>
      <c r="D75" s="53"/>
      <c r="E75" s="53"/>
      <c r="F75" s="53"/>
    </row>
    <row r="76" spans="1:6" s="63" customFormat="1">
      <c r="A76" s="62"/>
      <c r="B76" s="52"/>
      <c r="C76" s="53"/>
      <c r="D76" s="53"/>
      <c r="E76" s="53"/>
      <c r="F76" s="53"/>
    </row>
    <row r="77" spans="1:6" s="63" customFormat="1">
      <c r="A77" s="51"/>
      <c r="B77" s="52"/>
      <c r="C77" s="53"/>
      <c r="D77" s="53"/>
      <c r="E77" s="53"/>
      <c r="F77" s="53"/>
    </row>
    <row r="78" spans="1:6" s="63" customFormat="1">
      <c r="A78" s="51"/>
      <c r="B78" s="52"/>
      <c r="C78" s="53"/>
      <c r="D78" s="53"/>
      <c r="E78" s="53"/>
      <c r="F78" s="53"/>
    </row>
    <row r="79" spans="1:6" s="63" customFormat="1">
      <c r="B79" s="31"/>
      <c r="C79" s="31"/>
      <c r="D79" s="40"/>
      <c r="E79" s="40"/>
      <c r="F79" s="40"/>
    </row>
  </sheetData>
  <mergeCells count="9">
    <mergeCell ref="A29:F29"/>
    <mergeCell ref="A58:F58"/>
    <mergeCell ref="A72:F72"/>
    <mergeCell ref="A1:F1"/>
    <mergeCell ref="A2:A3"/>
    <mergeCell ref="B2:B3"/>
    <mergeCell ref="C2:C3"/>
    <mergeCell ref="D2:F2"/>
    <mergeCell ref="A5:F5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topLeftCell="A13" workbookViewId="0">
      <selection activeCell="A16" sqref="A16:F16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ht="30.75" customHeight="1">
      <c r="A1" s="150" t="s">
        <v>95</v>
      </c>
      <c r="B1" s="150"/>
      <c r="C1" s="150"/>
      <c r="D1" s="150"/>
      <c r="E1" s="150"/>
      <c r="F1" s="150"/>
    </row>
    <row r="3" spans="1:6" ht="66" customHeight="1">
      <c r="A3" s="150" t="s">
        <v>180</v>
      </c>
      <c r="B3" s="150"/>
      <c r="C3" s="150"/>
      <c r="D3" s="150"/>
      <c r="E3" s="150"/>
      <c r="F3" s="150"/>
    </row>
    <row r="4" spans="1:6">
      <c r="A4" s="103"/>
    </row>
    <row r="5" spans="1:6" ht="14.25" customHeight="1">
      <c r="A5" s="151" t="s">
        <v>39</v>
      </c>
      <c r="B5" s="151" t="s">
        <v>58</v>
      </c>
      <c r="C5" s="151" t="s">
        <v>88</v>
      </c>
      <c r="D5" s="154" t="s">
        <v>51</v>
      </c>
      <c r="E5" s="155"/>
      <c r="F5" s="156"/>
    </row>
    <row r="6" spans="1:6" ht="17.25" customHeight="1">
      <c r="A6" s="153"/>
      <c r="B6" s="153"/>
      <c r="C6" s="160"/>
      <c r="D6" s="33" t="s">
        <v>53</v>
      </c>
      <c r="E6" s="33" t="s">
        <v>124</v>
      </c>
      <c r="F6" s="33" t="s">
        <v>181</v>
      </c>
    </row>
    <row r="7" spans="1:6" s="21" customFormat="1" ht="14.25">
      <c r="A7" s="13">
        <v>1</v>
      </c>
      <c r="B7" s="13">
        <v>2</v>
      </c>
      <c r="C7" s="13">
        <v>3</v>
      </c>
      <c r="D7" s="33">
        <v>4</v>
      </c>
      <c r="E7" s="33">
        <v>5</v>
      </c>
      <c r="F7" s="33">
        <v>6</v>
      </c>
    </row>
    <row r="8" spans="1:6" ht="45">
      <c r="A8" s="19" t="s">
        <v>90</v>
      </c>
      <c r="B8" s="13" t="s">
        <v>60</v>
      </c>
      <c r="C8" s="69">
        <f>D8+E8+F8</f>
        <v>0</v>
      </c>
      <c r="D8" s="68">
        <v>0</v>
      </c>
      <c r="E8" s="68">
        <v>0</v>
      </c>
      <c r="F8" s="68">
        <v>0</v>
      </c>
    </row>
    <row r="9" spans="1:6">
      <c r="A9" s="20" t="s">
        <v>92</v>
      </c>
      <c r="B9" s="13" t="s">
        <v>60</v>
      </c>
      <c r="C9" s="73">
        <f>D9+E9+F9</f>
        <v>2342000</v>
      </c>
      <c r="D9" s="74">
        <v>1040000</v>
      </c>
      <c r="E9" s="74">
        <v>651000</v>
      </c>
      <c r="F9" s="74">
        <v>651000</v>
      </c>
    </row>
    <row r="10" spans="1:6" ht="30">
      <c r="A10" s="20" t="s">
        <v>67</v>
      </c>
      <c r="B10" s="13" t="s">
        <v>60</v>
      </c>
      <c r="C10" s="73">
        <f t="shared" ref="C10:F11" si="0">C11</f>
        <v>2342000</v>
      </c>
      <c r="D10" s="74">
        <f t="shared" si="0"/>
        <v>1040000</v>
      </c>
      <c r="E10" s="74">
        <f t="shared" si="0"/>
        <v>651000</v>
      </c>
      <c r="F10" s="74">
        <f t="shared" si="0"/>
        <v>651000</v>
      </c>
    </row>
    <row r="11" spans="1:6" ht="72.75">
      <c r="A11" s="20" t="s">
        <v>68</v>
      </c>
      <c r="B11" s="13">
        <v>210</v>
      </c>
      <c r="C11" s="73">
        <f t="shared" si="0"/>
        <v>2342000</v>
      </c>
      <c r="D11" s="74">
        <f t="shared" si="0"/>
        <v>1040000</v>
      </c>
      <c r="E11" s="74">
        <f t="shared" si="0"/>
        <v>651000</v>
      </c>
      <c r="F11" s="74">
        <f t="shared" si="0"/>
        <v>651000</v>
      </c>
    </row>
    <row r="12" spans="1:6">
      <c r="A12" s="19" t="s">
        <v>70</v>
      </c>
      <c r="B12" s="13">
        <v>212</v>
      </c>
      <c r="C12" s="69">
        <f>D12+E12+F12</f>
        <v>2342000</v>
      </c>
      <c r="D12" s="68">
        <v>1040000</v>
      </c>
      <c r="E12" s="68">
        <v>651000</v>
      </c>
      <c r="F12" s="68">
        <v>651000</v>
      </c>
    </row>
    <row r="13" spans="1:6" ht="45">
      <c r="A13" s="19" t="s">
        <v>91</v>
      </c>
      <c r="B13" s="13" t="s">
        <v>60</v>
      </c>
      <c r="C13" s="112">
        <v>0</v>
      </c>
      <c r="D13" s="70">
        <v>0</v>
      </c>
      <c r="E13" s="70">
        <v>0</v>
      </c>
      <c r="F13" s="70">
        <v>0</v>
      </c>
    </row>
    <row r="16" spans="1:6" ht="49.5" customHeight="1">
      <c r="A16" s="150" t="s">
        <v>96</v>
      </c>
      <c r="B16" s="150"/>
      <c r="C16" s="150"/>
      <c r="D16" s="150"/>
      <c r="E16" s="150"/>
      <c r="F16" s="150"/>
    </row>
    <row r="18" spans="1:15">
      <c r="A18" s="151" t="s">
        <v>39</v>
      </c>
      <c r="B18" s="151" t="s">
        <v>58</v>
      </c>
      <c r="C18" s="151" t="s">
        <v>88</v>
      </c>
      <c r="D18" s="154" t="s">
        <v>51</v>
      </c>
      <c r="E18" s="155"/>
      <c r="F18" s="156"/>
    </row>
    <row r="19" spans="1:15">
      <c r="A19" s="153"/>
      <c r="B19" s="153"/>
      <c r="C19" s="160"/>
      <c r="D19" s="33" t="s">
        <v>53</v>
      </c>
      <c r="E19" s="33" t="s">
        <v>124</v>
      </c>
      <c r="F19" s="33" t="s">
        <v>181</v>
      </c>
    </row>
    <row r="20" spans="1:15">
      <c r="A20" s="13">
        <v>1</v>
      </c>
      <c r="B20" s="13">
        <v>2</v>
      </c>
      <c r="C20" s="13">
        <v>3</v>
      </c>
      <c r="D20" s="33">
        <v>4</v>
      </c>
      <c r="E20" s="33">
        <v>5</v>
      </c>
      <c r="F20" s="33">
        <v>6</v>
      </c>
    </row>
    <row r="21" spans="1:15" ht="45">
      <c r="A21" s="19" t="s">
        <v>90</v>
      </c>
      <c r="B21" s="13" t="s">
        <v>60</v>
      </c>
      <c r="C21" s="16">
        <f>D21+E21+F21</f>
        <v>0</v>
      </c>
      <c r="D21" s="34">
        <v>0</v>
      </c>
      <c r="E21" s="34">
        <v>0</v>
      </c>
      <c r="F21" s="34">
        <v>0</v>
      </c>
    </row>
    <row r="22" spans="1:15">
      <c r="A22" s="20" t="s">
        <v>92</v>
      </c>
      <c r="B22" s="13" t="s">
        <v>60</v>
      </c>
      <c r="C22" s="73">
        <f>D22+E22+F22</f>
        <v>201000</v>
      </c>
      <c r="D22" s="74">
        <f>10000+131000+40000</f>
        <v>181000</v>
      </c>
      <c r="E22" s="74">
        <v>10000</v>
      </c>
      <c r="F22" s="74">
        <v>10000</v>
      </c>
    </row>
    <row r="23" spans="1:15" ht="30">
      <c r="A23" s="20" t="s">
        <v>67</v>
      </c>
      <c r="B23" s="13" t="s">
        <v>60</v>
      </c>
      <c r="C23" s="73">
        <f>C24</f>
        <v>201000</v>
      </c>
      <c r="D23" s="74">
        <f>D24</f>
        <v>181000</v>
      </c>
      <c r="E23" s="74">
        <f>E24</f>
        <v>10000</v>
      </c>
      <c r="F23" s="74">
        <f>F24</f>
        <v>10000</v>
      </c>
    </row>
    <row r="24" spans="1:15" ht="72.75">
      <c r="A24" s="20" t="s">
        <v>68</v>
      </c>
      <c r="B24" s="13">
        <v>210</v>
      </c>
      <c r="C24" s="73">
        <f>C25+C26</f>
        <v>201000</v>
      </c>
      <c r="D24" s="74">
        <f>D25+D26</f>
        <v>181000</v>
      </c>
      <c r="E24" s="74">
        <f>E25+E26</f>
        <v>10000</v>
      </c>
      <c r="F24" s="74">
        <f>F25+F26</f>
        <v>10000</v>
      </c>
    </row>
    <row r="25" spans="1:15">
      <c r="A25" s="19" t="s">
        <v>70</v>
      </c>
      <c r="B25" s="13">
        <v>212</v>
      </c>
      <c r="C25" s="69">
        <f>D25+E25+F25</f>
        <v>161000</v>
      </c>
      <c r="D25" s="68">
        <f>10000+131000</f>
        <v>141000</v>
      </c>
      <c r="E25" s="68">
        <v>10000</v>
      </c>
      <c r="F25" s="68">
        <v>10000</v>
      </c>
    </row>
    <row r="26" spans="1:15" ht="28.5" customHeight="1">
      <c r="A26" s="19" t="s">
        <v>71</v>
      </c>
      <c r="B26" s="13">
        <v>213</v>
      </c>
      <c r="C26" s="69">
        <f>D26+E26+F26</f>
        <v>40000</v>
      </c>
      <c r="D26" s="68">
        <v>40000</v>
      </c>
      <c r="E26" s="68">
        <v>0</v>
      </c>
      <c r="F26" s="68">
        <v>0</v>
      </c>
    </row>
    <row r="27" spans="1:15" ht="45">
      <c r="A27" s="19" t="s">
        <v>91</v>
      </c>
      <c r="B27" s="13" t="s">
        <v>60</v>
      </c>
      <c r="C27" s="22">
        <v>0</v>
      </c>
      <c r="D27" s="39">
        <v>0</v>
      </c>
      <c r="E27" s="39">
        <v>0</v>
      </c>
      <c r="F27" s="39">
        <v>0</v>
      </c>
    </row>
    <row r="30" spans="1:15" ht="31.5" customHeight="1">
      <c r="A30" s="180"/>
      <c r="B30" s="180"/>
      <c r="C30" s="180"/>
      <c r="D30" s="180"/>
      <c r="E30" s="180"/>
      <c r="F30" s="180"/>
      <c r="H30" s="178"/>
      <c r="I30" s="178"/>
      <c r="J30" s="178"/>
      <c r="K30" s="178"/>
      <c r="L30" s="178"/>
      <c r="M30" s="178"/>
      <c r="N30" s="178"/>
      <c r="O30" s="178"/>
    </row>
    <row r="31" spans="1:15">
      <c r="A31" s="63"/>
      <c r="B31" s="31"/>
      <c r="C31" s="31"/>
      <c r="D31" s="40"/>
      <c r="E31" s="40"/>
      <c r="F31" s="40"/>
      <c r="H31" s="178"/>
      <c r="I31" s="178"/>
      <c r="J31" s="178"/>
      <c r="K31" s="178"/>
      <c r="L31" s="178"/>
      <c r="M31" s="178"/>
      <c r="N31" s="178"/>
      <c r="O31" s="178"/>
    </row>
    <row r="32" spans="1:15">
      <c r="A32" s="177"/>
      <c r="B32" s="177"/>
      <c r="C32" s="177"/>
      <c r="D32" s="181"/>
      <c r="E32" s="181"/>
      <c r="F32" s="181"/>
      <c r="H32" s="179"/>
      <c r="I32" s="179"/>
      <c r="J32" s="179"/>
      <c r="K32" s="179"/>
      <c r="L32" s="179"/>
      <c r="M32" s="179"/>
      <c r="N32" s="179"/>
      <c r="O32" s="179"/>
    </row>
    <row r="33" spans="1:12">
      <c r="A33" s="177"/>
      <c r="B33" s="177"/>
      <c r="C33" s="181"/>
      <c r="D33" s="55"/>
      <c r="E33" s="55"/>
      <c r="F33" s="55"/>
      <c r="H33" s="32"/>
    </row>
    <row r="34" spans="1:12">
      <c r="A34" s="30"/>
      <c r="B34" s="30"/>
      <c r="C34" s="30"/>
      <c r="D34" s="55"/>
      <c r="E34" s="55"/>
      <c r="F34" s="55"/>
    </row>
    <row r="35" spans="1:12">
      <c r="A35" s="29"/>
      <c r="B35" s="30"/>
      <c r="C35" s="56"/>
      <c r="D35" s="57"/>
      <c r="E35" s="57"/>
      <c r="F35" s="57"/>
    </row>
    <row r="36" spans="1:12">
      <c r="A36" s="58"/>
      <c r="B36" s="30"/>
      <c r="C36" s="52"/>
      <c r="D36" s="59"/>
      <c r="E36" s="59"/>
      <c r="F36" s="59"/>
    </row>
    <row r="37" spans="1:12">
      <c r="A37" s="58"/>
      <c r="B37" s="30"/>
      <c r="C37" s="52"/>
      <c r="D37" s="59"/>
      <c r="E37" s="59"/>
      <c r="F37" s="59"/>
    </row>
    <row r="38" spans="1:12" hidden="1">
      <c r="A38" s="58"/>
      <c r="B38" s="30"/>
      <c r="C38" s="52"/>
      <c r="D38" s="59"/>
      <c r="E38" s="59"/>
      <c r="F38" s="59"/>
    </row>
    <row r="39" spans="1:12" hidden="1">
      <c r="A39" s="29"/>
      <c r="B39" s="30"/>
      <c r="C39" s="60"/>
      <c r="D39" s="59"/>
      <c r="E39" s="59"/>
      <c r="F39" s="59"/>
    </row>
    <row r="40" spans="1:12">
      <c r="A40" s="62"/>
      <c r="B40" s="30"/>
      <c r="C40" s="52"/>
      <c r="D40" s="59"/>
      <c r="E40" s="59"/>
      <c r="F40" s="59"/>
    </row>
    <row r="41" spans="1:12">
      <c r="A41" s="51"/>
      <c r="B41" s="52"/>
      <c r="C41" s="60"/>
      <c r="D41" s="61"/>
      <c r="E41" s="61"/>
      <c r="F41" s="61"/>
    </row>
    <row r="42" spans="1:12">
      <c r="A42" s="51"/>
      <c r="B42" s="52"/>
      <c r="C42" s="60"/>
      <c r="D42" s="61"/>
      <c r="E42" s="61"/>
      <c r="F42" s="61"/>
    </row>
    <row r="43" spans="1:12">
      <c r="A43" s="62"/>
      <c r="B43" s="52"/>
      <c r="C43" s="52"/>
      <c r="D43" s="59"/>
      <c r="E43" s="59"/>
      <c r="F43" s="59"/>
    </row>
    <row r="44" spans="1:12">
      <c r="A44" s="51"/>
      <c r="B44" s="52"/>
      <c r="C44" s="60"/>
      <c r="D44" s="61"/>
      <c r="E44" s="61"/>
      <c r="F44" s="61"/>
    </row>
    <row r="45" spans="1:12">
      <c r="A45" s="51"/>
      <c r="B45" s="52"/>
      <c r="C45" s="60"/>
      <c r="D45" s="61"/>
      <c r="E45" s="61"/>
      <c r="F45" s="61"/>
    </row>
    <row r="46" spans="1:12">
      <c r="A46" s="29"/>
      <c r="B46" s="30"/>
      <c r="C46" s="31"/>
      <c r="D46" s="40"/>
      <c r="E46" s="40"/>
      <c r="F46" s="40"/>
    </row>
    <row r="47" spans="1:12">
      <c r="A47" s="63"/>
      <c r="B47" s="31"/>
      <c r="C47" s="31"/>
      <c r="D47" s="40"/>
      <c r="E47" s="40"/>
      <c r="F47" s="40"/>
    </row>
    <row r="48" spans="1:12" ht="31.5" customHeight="1">
      <c r="A48" s="180"/>
      <c r="B48" s="180"/>
      <c r="C48" s="180"/>
      <c r="D48" s="180"/>
      <c r="E48" s="180"/>
      <c r="F48" s="180"/>
      <c r="H48" s="176"/>
      <c r="I48" s="176"/>
      <c r="J48" s="176"/>
      <c r="K48" s="176"/>
      <c r="L48" s="176"/>
    </row>
    <row r="49" spans="1:12">
      <c r="A49" s="63"/>
      <c r="B49" s="31"/>
      <c r="C49" s="31"/>
      <c r="D49" s="40"/>
      <c r="E49" s="40"/>
      <c r="F49" s="40"/>
      <c r="H49" s="176"/>
      <c r="I49" s="176"/>
      <c r="J49" s="176"/>
      <c r="K49" s="176"/>
      <c r="L49" s="176"/>
    </row>
    <row r="50" spans="1:12">
      <c r="A50" s="177"/>
      <c r="B50" s="177"/>
      <c r="C50" s="177"/>
      <c r="D50" s="181"/>
      <c r="E50" s="181"/>
      <c r="F50" s="181"/>
    </row>
    <row r="51" spans="1:12">
      <c r="A51" s="177"/>
      <c r="B51" s="177"/>
      <c r="C51" s="181"/>
      <c r="D51" s="55"/>
      <c r="E51" s="55"/>
      <c r="F51" s="55"/>
      <c r="H51" s="32"/>
    </row>
    <row r="52" spans="1:12">
      <c r="A52" s="30"/>
      <c r="B52" s="30"/>
      <c r="C52" s="30"/>
      <c r="D52" s="55"/>
      <c r="E52" s="55"/>
      <c r="F52" s="55"/>
    </row>
    <row r="53" spans="1:12">
      <c r="A53" s="29"/>
      <c r="B53" s="30"/>
      <c r="C53" s="56"/>
      <c r="D53" s="57"/>
      <c r="E53" s="57"/>
      <c r="F53" s="57"/>
    </row>
    <row r="54" spans="1:12">
      <c r="A54" s="58"/>
      <c r="B54" s="30"/>
      <c r="C54" s="52"/>
      <c r="D54" s="59"/>
      <c r="E54" s="59"/>
      <c r="F54" s="59"/>
    </row>
    <row r="55" spans="1:12">
      <c r="A55" s="58"/>
      <c r="B55" s="30"/>
      <c r="C55" s="52"/>
      <c r="D55" s="59"/>
      <c r="E55" s="59"/>
      <c r="F55" s="59"/>
    </row>
    <row r="56" spans="1:12">
      <c r="A56" s="62"/>
      <c r="B56" s="30"/>
      <c r="C56" s="52"/>
      <c r="D56" s="59"/>
      <c r="E56" s="59"/>
      <c r="F56" s="59"/>
    </row>
    <row r="57" spans="1:12">
      <c r="A57" s="51"/>
      <c r="B57" s="30"/>
      <c r="C57" s="60"/>
      <c r="D57" s="61"/>
      <c r="E57" s="61"/>
      <c r="F57" s="61"/>
    </row>
    <row r="58" spans="1:12" hidden="1">
      <c r="A58" s="29"/>
      <c r="B58" s="30"/>
      <c r="C58" s="60"/>
      <c r="D58" s="61"/>
      <c r="E58" s="61"/>
      <c r="F58" s="61"/>
    </row>
    <row r="59" spans="1:12">
      <c r="A59" s="29"/>
      <c r="B59" s="30"/>
      <c r="C59" s="31"/>
      <c r="D59" s="40"/>
      <c r="E59" s="40"/>
      <c r="F59" s="40"/>
    </row>
  </sheetData>
  <mergeCells count="23">
    <mergeCell ref="A50:A51"/>
    <mergeCell ref="B50:B51"/>
    <mergeCell ref="C50:C51"/>
    <mergeCell ref="D50:F50"/>
    <mergeCell ref="A16:F16"/>
    <mergeCell ref="A32:A33"/>
    <mergeCell ref="A30:F30"/>
    <mergeCell ref="A18:A19"/>
    <mergeCell ref="B18:B19"/>
    <mergeCell ref="C18:C19"/>
    <mergeCell ref="D18:F18"/>
    <mergeCell ref="C32:C33"/>
    <mergeCell ref="D32:F32"/>
    <mergeCell ref="H48:L49"/>
    <mergeCell ref="B32:B33"/>
    <mergeCell ref="H30:O32"/>
    <mergeCell ref="A48:F48"/>
    <mergeCell ref="A1:F1"/>
    <mergeCell ref="A5:A6"/>
    <mergeCell ref="B5:B6"/>
    <mergeCell ref="C5:C6"/>
    <mergeCell ref="D5:F5"/>
    <mergeCell ref="A3:F3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9"/>
  <sheetViews>
    <sheetView workbookViewId="0">
      <selection activeCell="A2" sqref="A2:F2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2" spans="1:6" ht="44.25" customHeight="1">
      <c r="A2" s="150" t="s">
        <v>126</v>
      </c>
      <c r="B2" s="150"/>
      <c r="C2" s="150"/>
      <c r="D2" s="150"/>
      <c r="E2" s="150"/>
      <c r="F2" s="150"/>
    </row>
    <row r="4" spans="1:6" ht="14.25" customHeight="1">
      <c r="A4" s="151" t="s">
        <v>39</v>
      </c>
      <c r="B4" s="151" t="s">
        <v>58</v>
      </c>
      <c r="C4" s="151" t="s">
        <v>88</v>
      </c>
      <c r="D4" s="154" t="s">
        <v>51</v>
      </c>
      <c r="E4" s="155"/>
      <c r="F4" s="156"/>
    </row>
    <row r="5" spans="1:6" ht="17.25" customHeight="1">
      <c r="A5" s="153"/>
      <c r="B5" s="153"/>
      <c r="C5" s="160"/>
      <c r="D5" s="33" t="s">
        <v>53</v>
      </c>
      <c r="E5" s="33" t="s">
        <v>124</v>
      </c>
      <c r="F5" s="33" t="s">
        <v>181</v>
      </c>
    </row>
    <row r="6" spans="1:6" s="21" customFormat="1" ht="14.25">
      <c r="A6" s="13">
        <v>1</v>
      </c>
      <c r="B6" s="13">
        <v>2</v>
      </c>
      <c r="C6" s="13">
        <v>3</v>
      </c>
      <c r="D6" s="33">
        <v>4</v>
      </c>
      <c r="E6" s="33">
        <v>5</v>
      </c>
      <c r="F6" s="33">
        <v>6</v>
      </c>
    </row>
    <row r="7" spans="1:6" ht="45">
      <c r="A7" s="19" t="s">
        <v>90</v>
      </c>
      <c r="B7" s="13" t="s">
        <v>60</v>
      </c>
      <c r="C7" s="16">
        <f>D7+E7+F7</f>
        <v>0</v>
      </c>
      <c r="D7" s="34">
        <v>0</v>
      </c>
      <c r="E7" s="34">
        <v>0</v>
      </c>
      <c r="F7" s="34">
        <v>0</v>
      </c>
    </row>
    <row r="8" spans="1:6">
      <c r="A8" s="20" t="s">
        <v>92</v>
      </c>
      <c r="B8" s="13" t="s">
        <v>60</v>
      </c>
      <c r="C8" s="25">
        <f>D8+E8+F8</f>
        <v>0</v>
      </c>
      <c r="D8" s="35"/>
      <c r="E8" s="35">
        <v>0</v>
      </c>
      <c r="F8" s="35">
        <v>0</v>
      </c>
    </row>
    <row r="9" spans="1:6" ht="30">
      <c r="A9" s="20" t="s">
        <v>67</v>
      </c>
      <c r="B9" s="13" t="s">
        <v>60</v>
      </c>
      <c r="C9" s="25">
        <f>C10</f>
        <v>0</v>
      </c>
      <c r="D9" s="35">
        <f>D10</f>
        <v>0</v>
      </c>
      <c r="E9" s="35">
        <f>E10</f>
        <v>0</v>
      </c>
      <c r="F9" s="35">
        <f>F10</f>
        <v>0</v>
      </c>
    </row>
    <row r="10" spans="1:6" ht="29.25">
      <c r="A10" s="20" t="s">
        <v>93</v>
      </c>
      <c r="B10" s="13">
        <v>220</v>
      </c>
      <c r="C10" s="25">
        <f>C11+C12</f>
        <v>0</v>
      </c>
      <c r="D10" s="35">
        <f>D11+D12</f>
        <v>0</v>
      </c>
      <c r="E10" s="35">
        <f>E11</f>
        <v>0</v>
      </c>
      <c r="F10" s="35">
        <f>F11</f>
        <v>0</v>
      </c>
    </row>
    <row r="11" spans="1:6" ht="45">
      <c r="A11" s="27" t="s">
        <v>77</v>
      </c>
      <c r="B11" s="13">
        <v>225</v>
      </c>
      <c r="C11" s="26">
        <f>D11+E11+F11</f>
        <v>0</v>
      </c>
      <c r="D11" s="36"/>
      <c r="E11" s="36">
        <v>0</v>
      </c>
      <c r="F11" s="36">
        <v>0</v>
      </c>
    </row>
    <row r="12" spans="1:6">
      <c r="A12" s="27" t="s">
        <v>78</v>
      </c>
      <c r="B12" s="13">
        <v>226</v>
      </c>
      <c r="C12" s="26">
        <f>D12+E12+F12</f>
        <v>0</v>
      </c>
      <c r="D12" s="36"/>
      <c r="E12" s="36"/>
      <c r="F12" s="36"/>
    </row>
    <row r="13" spans="1:6" ht="45">
      <c r="A13" s="19" t="s">
        <v>91</v>
      </c>
      <c r="B13" s="13" t="s">
        <v>60</v>
      </c>
      <c r="C13" s="22">
        <v>0</v>
      </c>
      <c r="D13" s="39">
        <v>0</v>
      </c>
      <c r="E13" s="39">
        <v>0</v>
      </c>
      <c r="F13" s="39">
        <v>0</v>
      </c>
    </row>
    <row r="16" spans="1:6" ht="49.5" customHeight="1">
      <c r="A16" s="180"/>
      <c r="B16" s="180"/>
      <c r="C16" s="180"/>
      <c r="D16" s="180"/>
      <c r="E16" s="180"/>
      <c r="F16" s="180"/>
    </row>
    <row r="17" spans="1:15">
      <c r="A17" s="63"/>
      <c r="B17" s="31"/>
      <c r="C17" s="31"/>
      <c r="D17" s="40"/>
      <c r="E17" s="40"/>
      <c r="F17" s="40"/>
    </row>
    <row r="18" spans="1:15" ht="15" customHeight="1">
      <c r="A18" s="177"/>
      <c r="B18" s="177"/>
      <c r="C18" s="177"/>
      <c r="D18" s="181"/>
      <c r="E18" s="181"/>
      <c r="F18" s="181"/>
    </row>
    <row r="19" spans="1:15">
      <c r="A19" s="177"/>
      <c r="B19" s="177"/>
      <c r="C19" s="177"/>
      <c r="D19" s="55"/>
      <c r="E19" s="55"/>
      <c r="F19" s="55"/>
    </row>
    <row r="20" spans="1:15">
      <c r="A20" s="95"/>
      <c r="B20" s="95"/>
      <c r="C20" s="95"/>
      <c r="D20" s="55"/>
      <c r="E20" s="55"/>
      <c r="F20" s="55"/>
    </row>
    <row r="21" spans="1:15">
      <c r="A21" s="29"/>
      <c r="B21" s="95"/>
      <c r="C21" s="96"/>
      <c r="D21" s="57"/>
      <c r="E21" s="57"/>
      <c r="F21" s="57"/>
    </row>
    <row r="22" spans="1:15">
      <c r="A22" s="58"/>
      <c r="B22" s="95"/>
      <c r="C22" s="94"/>
      <c r="D22" s="59"/>
      <c r="E22" s="59"/>
      <c r="F22" s="59"/>
    </row>
    <row r="23" spans="1:15">
      <c r="A23" s="58"/>
      <c r="B23" s="95"/>
      <c r="C23" s="94"/>
      <c r="D23" s="59"/>
      <c r="E23" s="59"/>
      <c r="F23" s="59"/>
    </row>
    <row r="24" spans="1:15">
      <c r="A24" s="58"/>
      <c r="B24" s="95"/>
      <c r="C24" s="94"/>
      <c r="D24" s="59"/>
      <c r="E24" s="59"/>
      <c r="F24" s="59"/>
    </row>
    <row r="25" spans="1:15">
      <c r="A25" s="29"/>
      <c r="B25" s="95"/>
      <c r="C25" s="60"/>
      <c r="D25" s="61"/>
      <c r="E25" s="61"/>
      <c r="F25" s="61"/>
    </row>
    <row r="26" spans="1:15" ht="28.5" customHeight="1">
      <c r="A26" s="29"/>
      <c r="B26" s="95"/>
      <c r="C26" s="60"/>
      <c r="D26" s="61"/>
      <c r="E26" s="61"/>
      <c r="F26" s="61"/>
    </row>
    <row r="27" spans="1:15">
      <c r="A27" s="29"/>
      <c r="B27" s="95"/>
      <c r="C27" s="31"/>
      <c r="D27" s="40"/>
      <c r="E27" s="40"/>
      <c r="F27" s="40"/>
    </row>
    <row r="28" spans="1:15">
      <c r="A28" s="63"/>
      <c r="B28" s="31"/>
      <c r="C28" s="31"/>
      <c r="D28" s="40"/>
      <c r="E28" s="40"/>
      <c r="F28" s="40"/>
    </row>
    <row r="30" spans="1:15" ht="31.5" customHeight="1">
      <c r="A30" s="180"/>
      <c r="B30" s="180"/>
      <c r="C30" s="180"/>
      <c r="D30" s="180"/>
      <c r="E30" s="180"/>
      <c r="F30" s="180"/>
      <c r="H30" s="178"/>
      <c r="I30" s="178"/>
      <c r="J30" s="178"/>
      <c r="K30" s="178"/>
      <c r="L30" s="178"/>
      <c r="M30" s="178"/>
      <c r="N30" s="178"/>
      <c r="O30" s="178"/>
    </row>
    <row r="31" spans="1:15">
      <c r="A31" s="63"/>
      <c r="B31" s="31"/>
      <c r="C31" s="31"/>
      <c r="D31" s="40"/>
      <c r="E31" s="40"/>
      <c r="F31" s="40"/>
      <c r="H31" s="178"/>
      <c r="I31" s="178"/>
      <c r="J31" s="178"/>
      <c r="K31" s="178"/>
      <c r="L31" s="178"/>
      <c r="M31" s="178"/>
      <c r="N31" s="178"/>
      <c r="O31" s="178"/>
    </row>
    <row r="32" spans="1:15">
      <c r="A32" s="177"/>
      <c r="B32" s="177"/>
      <c r="C32" s="177"/>
      <c r="D32" s="181"/>
      <c r="E32" s="181"/>
      <c r="F32" s="181"/>
      <c r="H32" s="179"/>
      <c r="I32" s="179"/>
      <c r="J32" s="179"/>
      <c r="K32" s="179"/>
      <c r="L32" s="179"/>
      <c r="M32" s="179"/>
      <c r="N32" s="179"/>
      <c r="O32" s="179"/>
    </row>
    <row r="33" spans="1:12">
      <c r="A33" s="177"/>
      <c r="B33" s="177"/>
      <c r="C33" s="177"/>
      <c r="D33" s="55"/>
      <c r="E33" s="55"/>
      <c r="F33" s="55"/>
      <c r="H33" s="32"/>
    </row>
    <row r="34" spans="1:12">
      <c r="A34" s="95"/>
      <c r="B34" s="95"/>
      <c r="C34" s="95"/>
      <c r="D34" s="55"/>
      <c r="E34" s="55"/>
      <c r="F34" s="55"/>
    </row>
    <row r="35" spans="1:12">
      <c r="A35" s="29"/>
      <c r="B35" s="95"/>
      <c r="C35" s="96"/>
      <c r="D35" s="57"/>
      <c r="E35" s="57"/>
      <c r="F35" s="57"/>
    </row>
    <row r="36" spans="1:12">
      <c r="A36" s="58"/>
      <c r="B36" s="95"/>
      <c r="C36" s="94"/>
      <c r="D36" s="59"/>
      <c r="E36" s="59"/>
      <c r="F36" s="59"/>
    </row>
    <row r="37" spans="1:12">
      <c r="A37" s="58"/>
      <c r="B37" s="95"/>
      <c r="C37" s="94"/>
      <c r="D37" s="59"/>
      <c r="E37" s="59"/>
      <c r="F37" s="59"/>
    </row>
    <row r="38" spans="1:12" ht="15" hidden="1" customHeight="1">
      <c r="A38" s="58"/>
      <c r="B38" s="95"/>
      <c r="C38" s="94"/>
      <c r="D38" s="59"/>
      <c r="E38" s="59"/>
      <c r="F38" s="59"/>
    </row>
    <row r="39" spans="1:12" hidden="1">
      <c r="A39" s="29"/>
      <c r="B39" s="30"/>
      <c r="C39" s="60"/>
      <c r="D39" s="59"/>
      <c r="E39" s="59"/>
      <c r="F39" s="59"/>
    </row>
    <row r="40" spans="1:12">
      <c r="A40" s="62"/>
      <c r="B40" s="30"/>
      <c r="C40" s="52"/>
      <c r="D40" s="59"/>
      <c r="E40" s="59"/>
      <c r="F40" s="59"/>
    </row>
    <row r="41" spans="1:12">
      <c r="A41" s="51"/>
      <c r="B41" s="52"/>
      <c r="C41" s="60"/>
      <c r="D41" s="61"/>
      <c r="E41" s="61"/>
      <c r="F41" s="61"/>
    </row>
    <row r="42" spans="1:12">
      <c r="A42" s="51"/>
      <c r="B42" s="52"/>
      <c r="C42" s="60"/>
      <c r="D42" s="61"/>
      <c r="E42" s="61"/>
      <c r="F42" s="61"/>
    </row>
    <row r="43" spans="1:12">
      <c r="A43" s="62"/>
      <c r="B43" s="52"/>
      <c r="C43" s="52"/>
      <c r="D43" s="59"/>
      <c r="E43" s="59"/>
      <c r="F43" s="59"/>
    </row>
    <row r="44" spans="1:12">
      <c r="A44" s="51"/>
      <c r="B44" s="52"/>
      <c r="C44" s="60"/>
      <c r="D44" s="61"/>
      <c r="E44" s="61"/>
      <c r="F44" s="61"/>
    </row>
    <row r="45" spans="1:12">
      <c r="A45" s="51"/>
      <c r="B45" s="52"/>
      <c r="C45" s="60"/>
      <c r="D45" s="61"/>
      <c r="E45" s="61"/>
      <c r="F45" s="61"/>
    </row>
    <row r="46" spans="1:12">
      <c r="A46" s="29"/>
      <c r="B46" s="30"/>
      <c r="C46" s="31"/>
      <c r="D46" s="40"/>
      <c r="E46" s="40"/>
      <c r="F46" s="40"/>
    </row>
    <row r="47" spans="1:12">
      <c r="A47" s="63"/>
      <c r="B47" s="31"/>
      <c r="C47" s="31"/>
      <c r="D47" s="40"/>
      <c r="E47" s="40"/>
      <c r="F47" s="40"/>
    </row>
    <row r="48" spans="1:12" ht="31.5" customHeight="1">
      <c r="A48" s="180"/>
      <c r="B48" s="180"/>
      <c r="C48" s="180"/>
      <c r="D48" s="180"/>
      <c r="E48" s="180"/>
      <c r="F48" s="180"/>
      <c r="H48" s="176"/>
      <c r="I48" s="176"/>
      <c r="J48" s="176"/>
      <c r="K48" s="176"/>
      <c r="L48" s="176"/>
    </row>
    <row r="49" spans="1:12">
      <c r="A49" s="63"/>
      <c r="B49" s="31"/>
      <c r="C49" s="31"/>
      <c r="D49" s="40"/>
      <c r="E49" s="40"/>
      <c r="F49" s="40"/>
      <c r="H49" s="176"/>
      <c r="I49" s="176"/>
      <c r="J49" s="176"/>
      <c r="K49" s="176"/>
      <c r="L49" s="176"/>
    </row>
    <row r="50" spans="1:12">
      <c r="A50" s="177"/>
      <c r="B50" s="177"/>
      <c r="C50" s="177"/>
      <c r="D50" s="181"/>
      <c r="E50" s="181"/>
      <c r="F50" s="181"/>
    </row>
    <row r="51" spans="1:12">
      <c r="A51" s="177"/>
      <c r="B51" s="177"/>
      <c r="C51" s="181"/>
      <c r="D51" s="55"/>
      <c r="E51" s="55"/>
      <c r="F51" s="55"/>
      <c r="H51" s="32"/>
    </row>
    <row r="52" spans="1:12">
      <c r="A52" s="30"/>
      <c r="B52" s="30"/>
      <c r="C52" s="30"/>
      <c r="D52" s="55"/>
      <c r="E52" s="55"/>
      <c r="F52" s="55"/>
    </row>
    <row r="53" spans="1:12">
      <c r="A53" s="29"/>
      <c r="B53" s="30"/>
      <c r="C53" s="56"/>
      <c r="D53" s="57"/>
      <c r="E53" s="57"/>
      <c r="F53" s="57"/>
    </row>
    <row r="54" spans="1:12">
      <c r="A54" s="58"/>
      <c r="B54" s="30"/>
      <c r="C54" s="52"/>
      <c r="D54" s="59"/>
      <c r="E54" s="59"/>
      <c r="F54" s="59"/>
    </row>
    <row r="55" spans="1:12">
      <c r="A55" s="58"/>
      <c r="B55" s="30"/>
      <c r="C55" s="52"/>
      <c r="D55" s="59"/>
      <c r="E55" s="59"/>
      <c r="F55" s="59"/>
    </row>
    <row r="56" spans="1:12">
      <c r="A56" s="62"/>
      <c r="B56" s="30"/>
      <c r="C56" s="52"/>
      <c r="D56" s="59"/>
      <c r="E56" s="59"/>
      <c r="F56" s="59"/>
    </row>
    <row r="57" spans="1:12">
      <c r="A57" s="51"/>
      <c r="B57" s="30"/>
      <c r="C57" s="60"/>
      <c r="D57" s="61"/>
      <c r="E57" s="61"/>
      <c r="F57" s="61"/>
    </row>
    <row r="58" spans="1:12" hidden="1">
      <c r="A58" s="29"/>
      <c r="B58" s="30"/>
      <c r="C58" s="60"/>
      <c r="D58" s="61"/>
      <c r="E58" s="61"/>
      <c r="F58" s="61"/>
    </row>
    <row r="59" spans="1:12">
      <c r="A59" s="29"/>
      <c r="B59" s="30"/>
      <c r="C59" s="31"/>
      <c r="D59" s="40"/>
      <c r="E59" s="40"/>
      <c r="F59" s="40"/>
    </row>
  </sheetData>
  <mergeCells count="22">
    <mergeCell ref="H48:L49"/>
    <mergeCell ref="A48:F48"/>
    <mergeCell ref="A50:A51"/>
    <mergeCell ref="B50:B51"/>
    <mergeCell ref="C50:C51"/>
    <mergeCell ref="D50:F50"/>
    <mergeCell ref="H30:O32"/>
    <mergeCell ref="A32:A33"/>
    <mergeCell ref="B32:B33"/>
    <mergeCell ref="A2:F2"/>
    <mergeCell ref="A4:A5"/>
    <mergeCell ref="B4:B5"/>
    <mergeCell ref="C4:C5"/>
    <mergeCell ref="D4:F4"/>
    <mergeCell ref="C32:C33"/>
    <mergeCell ref="D32:F32"/>
    <mergeCell ref="A30:F30"/>
    <mergeCell ref="A16:F16"/>
    <mergeCell ref="A18:A19"/>
    <mergeCell ref="B18:B19"/>
    <mergeCell ref="C18:C19"/>
    <mergeCell ref="D18:F18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topLeftCell="A38" workbookViewId="0">
      <selection activeCell="A39" sqref="A39:F39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8" customWidth="1"/>
    <col min="7" max="16384" width="9.140625" style="9"/>
  </cols>
  <sheetData>
    <row r="1" spans="1:10" hidden="1"/>
    <row r="2" spans="1:10" ht="54.75" hidden="1" customHeight="1">
      <c r="A2" s="150"/>
      <c r="B2" s="150"/>
      <c r="C2" s="150"/>
      <c r="D2" s="150"/>
      <c r="E2" s="150"/>
      <c r="F2" s="150"/>
      <c r="J2" s="45"/>
    </row>
    <row r="3" spans="1:10" ht="15" hidden="1" customHeight="1"/>
    <row r="4" spans="1:10" ht="14.25" hidden="1" customHeight="1">
      <c r="A4" s="151"/>
      <c r="B4" s="151"/>
      <c r="C4" s="151"/>
      <c r="D4" s="154"/>
      <c r="E4" s="155"/>
      <c r="F4" s="156"/>
    </row>
    <row r="5" spans="1:10" ht="17.25" hidden="1" customHeight="1">
      <c r="A5" s="153"/>
      <c r="B5" s="153"/>
      <c r="C5" s="153"/>
      <c r="D5" s="33"/>
      <c r="E5" s="33"/>
      <c r="F5" s="33"/>
    </row>
    <row r="6" spans="1:10" s="21" customFormat="1" ht="14.25" hidden="1">
      <c r="A6" s="13"/>
      <c r="B6" s="13"/>
      <c r="C6" s="13"/>
      <c r="D6" s="33"/>
      <c r="E6" s="33"/>
      <c r="F6" s="33"/>
    </row>
    <row r="7" spans="1:10" hidden="1">
      <c r="A7" s="19"/>
      <c r="B7" s="13"/>
      <c r="C7" s="16"/>
      <c r="D7" s="34"/>
      <c r="E7" s="34"/>
      <c r="F7" s="34"/>
    </row>
    <row r="8" spans="1:10" hidden="1">
      <c r="A8" s="20"/>
      <c r="B8" s="13"/>
      <c r="C8" s="25"/>
      <c r="D8" s="35"/>
      <c r="E8" s="35"/>
      <c r="F8" s="35"/>
    </row>
    <row r="9" spans="1:10" hidden="1">
      <c r="A9" s="20"/>
      <c r="B9" s="13"/>
      <c r="C9" s="25"/>
      <c r="D9" s="35"/>
      <c r="E9" s="35"/>
      <c r="F9" s="35"/>
    </row>
    <row r="10" spans="1:10" hidden="1">
      <c r="A10" s="24"/>
      <c r="B10" s="13"/>
      <c r="C10" s="25"/>
      <c r="D10" s="35"/>
      <c r="E10" s="35"/>
      <c r="F10" s="35"/>
    </row>
    <row r="11" spans="1:10" hidden="1">
      <c r="A11" s="27"/>
      <c r="B11" s="13"/>
      <c r="C11" s="26"/>
      <c r="D11" s="36"/>
      <c r="E11" s="36"/>
      <c r="F11" s="36"/>
    </row>
    <row r="12" spans="1:10" hidden="1">
      <c r="A12" s="19"/>
      <c r="B12" s="13"/>
      <c r="C12" s="26"/>
      <c r="D12" s="36"/>
      <c r="E12" s="36"/>
      <c r="F12" s="36"/>
    </row>
    <row r="13" spans="1:10" hidden="1">
      <c r="A13" s="24"/>
      <c r="B13" s="13"/>
      <c r="C13" s="25"/>
      <c r="D13" s="35"/>
      <c r="E13" s="35"/>
      <c r="F13" s="35"/>
    </row>
    <row r="14" spans="1:10" hidden="1">
      <c r="A14" s="27"/>
      <c r="B14" s="13"/>
      <c r="C14" s="26"/>
      <c r="D14" s="36"/>
      <c r="E14" s="35"/>
      <c r="F14" s="35"/>
    </row>
    <row r="15" spans="1:10" ht="44.25" hidden="1" customHeight="1">
      <c r="A15" s="27"/>
      <c r="B15" s="13"/>
      <c r="C15" s="26"/>
      <c r="D15" s="36"/>
      <c r="E15" s="36"/>
      <c r="F15" s="36"/>
    </row>
    <row r="16" spans="1:10" hidden="1">
      <c r="A16" s="19"/>
      <c r="B16" s="13"/>
      <c r="C16" s="22"/>
      <c r="D16" s="39"/>
      <c r="E16" s="39"/>
      <c r="F16" s="39"/>
    </row>
    <row r="17" spans="1:6" hidden="1">
      <c r="A17" s="29"/>
      <c r="B17" s="30"/>
      <c r="C17" s="31"/>
      <c r="D17" s="40"/>
      <c r="E17" s="40"/>
      <c r="F17" s="40"/>
    </row>
    <row r="18" spans="1:6" ht="50.25" hidden="1" customHeight="1">
      <c r="A18" s="150"/>
      <c r="B18" s="150"/>
      <c r="C18" s="150"/>
      <c r="D18" s="150"/>
      <c r="E18" s="150"/>
      <c r="F18" s="150"/>
    </row>
    <row r="19" spans="1:6" ht="16.5" hidden="1" customHeight="1">
      <c r="A19" s="11"/>
      <c r="B19" s="11"/>
      <c r="C19" s="11"/>
      <c r="D19" s="42"/>
      <c r="E19" s="42"/>
      <c r="F19" s="42"/>
    </row>
    <row r="20" spans="1:6" ht="15" hidden="1" customHeight="1">
      <c r="A20" s="151"/>
      <c r="B20" s="151"/>
      <c r="C20" s="151"/>
      <c r="D20" s="154"/>
      <c r="E20" s="155"/>
      <c r="F20" s="156"/>
    </row>
    <row r="21" spans="1:6" hidden="1">
      <c r="A21" s="153"/>
      <c r="B21" s="153"/>
      <c r="C21" s="153"/>
      <c r="D21" s="33"/>
      <c r="E21" s="33"/>
      <c r="F21" s="33"/>
    </row>
    <row r="22" spans="1:6" hidden="1">
      <c r="A22" s="13"/>
      <c r="B22" s="13"/>
      <c r="C22" s="13"/>
      <c r="D22" s="33"/>
      <c r="E22" s="33"/>
      <c r="F22" s="33"/>
    </row>
    <row r="23" spans="1:6" hidden="1">
      <c r="A23" s="19"/>
      <c r="B23" s="13"/>
      <c r="C23" s="16"/>
      <c r="D23" s="34"/>
      <c r="E23" s="34"/>
      <c r="F23" s="34"/>
    </row>
    <row r="24" spans="1:6" hidden="1">
      <c r="A24" s="20"/>
      <c r="B24" s="13"/>
      <c r="C24" s="25"/>
      <c r="D24" s="35"/>
      <c r="E24" s="35"/>
      <c r="F24" s="35"/>
    </row>
    <row r="25" spans="1:6" hidden="1">
      <c r="A25" s="20"/>
      <c r="B25" s="13"/>
      <c r="C25" s="25"/>
      <c r="D25" s="35"/>
      <c r="E25" s="35"/>
      <c r="F25" s="35"/>
    </row>
    <row r="26" spans="1:6" hidden="1">
      <c r="A26" s="20"/>
      <c r="B26" s="13"/>
      <c r="C26" s="25"/>
      <c r="D26" s="35"/>
      <c r="E26" s="35"/>
      <c r="F26" s="35"/>
    </row>
    <row r="27" spans="1:6" hidden="1">
      <c r="A27" s="19"/>
      <c r="B27" s="13"/>
      <c r="C27" s="26"/>
      <c r="D27" s="36"/>
      <c r="E27" s="36"/>
      <c r="F27" s="36"/>
    </row>
    <row r="28" spans="1:6" hidden="1">
      <c r="A28" s="24"/>
      <c r="B28" s="13"/>
      <c r="C28" s="25"/>
      <c r="D28" s="35"/>
      <c r="E28" s="35"/>
      <c r="F28" s="35"/>
    </row>
    <row r="29" spans="1:6" hidden="1">
      <c r="A29" s="27"/>
      <c r="B29" s="25"/>
      <c r="C29" s="26"/>
      <c r="D29" s="36"/>
      <c r="E29" s="36"/>
      <c r="F29" s="36"/>
    </row>
    <row r="30" spans="1:6" hidden="1">
      <c r="A30" s="27"/>
      <c r="B30" s="13"/>
      <c r="C30" s="26"/>
      <c r="D30" s="36"/>
      <c r="E30" s="36"/>
      <c r="F30" s="36"/>
    </row>
    <row r="31" spans="1:6" hidden="1">
      <c r="A31" s="19"/>
      <c r="B31" s="13"/>
      <c r="C31" s="26"/>
      <c r="D31" s="36"/>
      <c r="E31" s="36"/>
      <c r="F31" s="36"/>
    </row>
    <row r="32" spans="1:6" hidden="1">
      <c r="A32" s="24"/>
      <c r="B32" s="13"/>
      <c r="C32" s="25"/>
      <c r="D32" s="35"/>
      <c r="E32" s="35"/>
      <c r="F32" s="35"/>
    </row>
    <row r="33" spans="1:6" hidden="1">
      <c r="A33" s="27"/>
      <c r="B33" s="25"/>
      <c r="C33" s="26"/>
      <c r="D33" s="36"/>
      <c r="E33" s="36"/>
      <c r="F33" s="36"/>
    </row>
    <row r="34" spans="1:6" hidden="1">
      <c r="A34" s="27"/>
      <c r="B34" s="13"/>
      <c r="C34" s="26"/>
      <c r="D34" s="36"/>
      <c r="E34" s="36"/>
      <c r="F34" s="36"/>
    </row>
    <row r="35" spans="1:6" hidden="1">
      <c r="A35" s="27"/>
      <c r="B35" s="13"/>
      <c r="C35" s="26"/>
      <c r="D35" s="36"/>
      <c r="E35" s="36"/>
      <c r="F35" s="36"/>
    </row>
    <row r="36" spans="1:6" ht="28.5" hidden="1" customHeight="1">
      <c r="A36" s="27"/>
      <c r="B36" s="25"/>
      <c r="C36" s="26"/>
      <c r="D36" s="36"/>
      <c r="E36" s="36"/>
      <c r="F36" s="36"/>
    </row>
    <row r="37" spans="1:6" hidden="1">
      <c r="A37" s="19"/>
      <c r="B37" s="13"/>
      <c r="C37" s="22"/>
      <c r="D37" s="39"/>
      <c r="E37" s="39"/>
      <c r="F37" s="39"/>
    </row>
    <row r="38" spans="1:6">
      <c r="A38" s="29"/>
      <c r="B38" s="30"/>
      <c r="C38" s="31"/>
      <c r="D38" s="40"/>
      <c r="E38" s="40"/>
      <c r="F38" s="40"/>
    </row>
    <row r="39" spans="1:6" ht="84" customHeight="1">
      <c r="A39" s="150" t="s">
        <v>183</v>
      </c>
      <c r="B39" s="150"/>
      <c r="C39" s="150"/>
      <c r="D39" s="150"/>
      <c r="E39" s="150"/>
      <c r="F39" s="150"/>
    </row>
    <row r="40" spans="1:6" ht="16.5" customHeight="1">
      <c r="A40" s="11"/>
      <c r="B40" s="11"/>
      <c r="C40" s="11"/>
      <c r="D40" s="42"/>
      <c r="E40" s="42"/>
      <c r="F40" s="42"/>
    </row>
    <row r="41" spans="1:6">
      <c r="A41" s="151" t="s">
        <v>39</v>
      </c>
      <c r="B41" s="151" t="s">
        <v>58</v>
      </c>
      <c r="C41" s="151" t="s">
        <v>88</v>
      </c>
      <c r="D41" s="154" t="s">
        <v>51</v>
      </c>
      <c r="E41" s="155"/>
      <c r="F41" s="156"/>
    </row>
    <row r="42" spans="1:6">
      <c r="A42" s="153"/>
      <c r="B42" s="153"/>
      <c r="C42" s="160"/>
      <c r="D42" s="33" t="s">
        <v>53</v>
      </c>
      <c r="E42" s="33" t="s">
        <v>124</v>
      </c>
      <c r="F42" s="33" t="s">
        <v>181</v>
      </c>
    </row>
    <row r="43" spans="1:6">
      <c r="A43" s="13">
        <v>1</v>
      </c>
      <c r="B43" s="13">
        <v>2</v>
      </c>
      <c r="C43" s="13">
        <v>3</v>
      </c>
      <c r="D43" s="33">
        <v>4</v>
      </c>
      <c r="E43" s="33">
        <v>5</v>
      </c>
      <c r="F43" s="33">
        <v>6</v>
      </c>
    </row>
    <row r="44" spans="1:6" ht="45">
      <c r="A44" s="19" t="s">
        <v>90</v>
      </c>
      <c r="B44" s="13" t="s">
        <v>60</v>
      </c>
      <c r="C44" s="16">
        <f>D44+E44+F44</f>
        <v>0</v>
      </c>
      <c r="D44" s="34">
        <v>0</v>
      </c>
      <c r="E44" s="34">
        <v>0</v>
      </c>
      <c r="F44" s="34">
        <v>0</v>
      </c>
    </row>
    <row r="45" spans="1:6">
      <c r="A45" s="20" t="s">
        <v>92</v>
      </c>
      <c r="B45" s="13" t="s">
        <v>60</v>
      </c>
      <c r="C45" s="73">
        <f>D45+E45+F45</f>
        <v>103000</v>
      </c>
      <c r="D45" s="74">
        <v>45000</v>
      </c>
      <c r="E45" s="74">
        <v>29000</v>
      </c>
      <c r="F45" s="74">
        <v>29000</v>
      </c>
    </row>
    <row r="46" spans="1:6" ht="30">
      <c r="A46" s="20" t="s">
        <v>67</v>
      </c>
      <c r="B46" s="13" t="s">
        <v>60</v>
      </c>
      <c r="C46" s="73">
        <f>D46+E46+F46</f>
        <v>103000</v>
      </c>
      <c r="D46" s="74">
        <f>D47+D49+D54+D55</f>
        <v>45000</v>
      </c>
      <c r="E46" s="74">
        <f>E47+E49+E54+E55</f>
        <v>29000</v>
      </c>
      <c r="F46" s="74">
        <f>F47+F49+F54+F55</f>
        <v>29000</v>
      </c>
    </row>
    <row r="47" spans="1:6" hidden="1">
      <c r="A47" s="20"/>
      <c r="B47" s="13"/>
      <c r="C47" s="73"/>
      <c r="D47" s="74"/>
      <c r="E47" s="74"/>
      <c r="F47" s="74"/>
    </row>
    <row r="48" spans="1:6" hidden="1">
      <c r="A48" s="19"/>
      <c r="B48" s="13"/>
      <c r="C48" s="69"/>
      <c r="D48" s="68"/>
      <c r="E48" s="68"/>
      <c r="F48" s="68"/>
    </row>
    <row r="49" spans="1:11" ht="29.25">
      <c r="A49" s="24" t="s">
        <v>93</v>
      </c>
      <c r="B49" s="13">
        <v>220</v>
      </c>
      <c r="C49" s="73">
        <f>C51+C53+C50+C52</f>
        <v>103000</v>
      </c>
      <c r="D49" s="74">
        <f>D51+D53+D50+D52</f>
        <v>45000</v>
      </c>
      <c r="E49" s="74">
        <f>E51+E53+E50+E52</f>
        <v>29000</v>
      </c>
      <c r="F49" s="74">
        <f>F51+F53+F50+F52</f>
        <v>29000</v>
      </c>
    </row>
    <row r="50" spans="1:11" ht="33.75" hidden="1" customHeight="1">
      <c r="A50" s="16"/>
      <c r="B50" s="13"/>
      <c r="C50" s="69"/>
      <c r="D50" s="68"/>
      <c r="E50" s="68"/>
      <c r="F50" s="68"/>
    </row>
    <row r="51" spans="1:11" hidden="1">
      <c r="A51" s="27" t="s">
        <v>74</v>
      </c>
      <c r="B51" s="25">
        <v>222</v>
      </c>
      <c r="C51" s="69">
        <f>D51+E51+F51</f>
        <v>0</v>
      </c>
      <c r="D51" s="68">
        <v>0</v>
      </c>
      <c r="E51" s="68">
        <v>0</v>
      </c>
      <c r="F51" s="68"/>
    </row>
    <row r="52" spans="1:11" ht="33.75" customHeight="1">
      <c r="A52" s="16" t="s">
        <v>77</v>
      </c>
      <c r="B52" s="13">
        <v>225</v>
      </c>
      <c r="C52" s="69">
        <f>D52+E52+F52</f>
        <v>61000</v>
      </c>
      <c r="D52" s="68">
        <v>31000</v>
      </c>
      <c r="E52" s="68">
        <v>15000</v>
      </c>
      <c r="F52" s="68">
        <v>15000</v>
      </c>
    </row>
    <row r="53" spans="1:11">
      <c r="A53" s="27" t="s">
        <v>78</v>
      </c>
      <c r="B53" s="13">
        <v>226</v>
      </c>
      <c r="C53" s="69">
        <f>D53+E53+F53</f>
        <v>42000</v>
      </c>
      <c r="D53" s="68">
        <v>14000</v>
      </c>
      <c r="E53" s="68">
        <v>14000</v>
      </c>
      <c r="F53" s="68">
        <v>14000</v>
      </c>
      <c r="H53" s="32"/>
      <c r="I53" s="23"/>
    </row>
    <row r="54" spans="1:11" hidden="1">
      <c r="A54" s="19" t="s">
        <v>79</v>
      </c>
      <c r="B54" s="13">
        <v>290</v>
      </c>
      <c r="C54" s="26">
        <f>D54+E54+F54</f>
        <v>0</v>
      </c>
      <c r="D54" s="36">
        <v>0</v>
      </c>
      <c r="E54" s="36"/>
      <c r="F54" s="36"/>
      <c r="H54" s="32"/>
    </row>
    <row r="55" spans="1:11" ht="42.75" hidden="1">
      <c r="A55" s="24" t="s">
        <v>80</v>
      </c>
      <c r="B55" s="13">
        <v>300</v>
      </c>
      <c r="C55" s="25">
        <f>C56+C57</f>
        <v>0</v>
      </c>
      <c r="D55" s="35">
        <f>D56+D57</f>
        <v>0</v>
      </c>
      <c r="E55" s="35">
        <f>E56+E57</f>
        <v>0</v>
      </c>
      <c r="F55" s="35">
        <f>F56+F57</f>
        <v>0</v>
      </c>
      <c r="H55" s="32"/>
    </row>
    <row r="56" spans="1:11" ht="30" hidden="1">
      <c r="A56" s="27" t="s">
        <v>81</v>
      </c>
      <c r="B56" s="25">
        <v>310</v>
      </c>
      <c r="C56" s="26">
        <f>D56+E56+F56</f>
        <v>0</v>
      </c>
      <c r="D56" s="36">
        <v>0</v>
      </c>
      <c r="E56" s="36"/>
      <c r="F56" s="36"/>
      <c r="H56" s="63"/>
      <c r="I56" s="63"/>
      <c r="J56" s="63"/>
      <c r="K56" s="63"/>
    </row>
    <row r="57" spans="1:11" ht="60" hidden="1">
      <c r="A57" s="27" t="s">
        <v>110</v>
      </c>
      <c r="B57" s="13">
        <v>340</v>
      </c>
      <c r="C57" s="26">
        <f>C58+C59</f>
        <v>0</v>
      </c>
      <c r="D57" s="36">
        <f>D58+D59</f>
        <v>0</v>
      </c>
      <c r="E57" s="36">
        <f>E58+E59</f>
        <v>0</v>
      </c>
      <c r="F57" s="36">
        <f>F58+F59</f>
        <v>0</v>
      </c>
      <c r="H57" s="88"/>
      <c r="I57" s="63"/>
      <c r="J57" s="88"/>
      <c r="K57" s="88"/>
    </row>
    <row r="58" spans="1:11" hidden="1">
      <c r="A58" s="27" t="s">
        <v>84</v>
      </c>
      <c r="B58" s="13">
        <v>343</v>
      </c>
      <c r="C58" s="26">
        <f>D58+E58+F58</f>
        <v>0</v>
      </c>
      <c r="D58" s="36">
        <v>0</v>
      </c>
      <c r="E58" s="36"/>
      <c r="F58" s="36"/>
    </row>
    <row r="59" spans="1:11" ht="45" hidden="1">
      <c r="A59" s="27" t="s">
        <v>85</v>
      </c>
      <c r="B59" s="13">
        <v>344</v>
      </c>
      <c r="C59" s="26">
        <f>D59+E59+F59</f>
        <v>0</v>
      </c>
      <c r="D59" s="36">
        <v>0</v>
      </c>
      <c r="E59" s="36"/>
      <c r="F59" s="36"/>
    </row>
    <row r="60" spans="1:11" hidden="1">
      <c r="A60" s="27"/>
      <c r="B60" s="25"/>
      <c r="C60" s="26"/>
      <c r="D60" s="36"/>
      <c r="E60" s="36"/>
      <c r="F60" s="36"/>
    </row>
    <row r="61" spans="1:11" ht="45">
      <c r="A61" s="19" t="s">
        <v>91</v>
      </c>
      <c r="B61" s="13" t="s">
        <v>60</v>
      </c>
      <c r="C61" s="22">
        <v>0</v>
      </c>
      <c r="D61" s="39">
        <v>0</v>
      </c>
      <c r="E61" s="39">
        <v>0</v>
      </c>
      <c r="F61" s="39">
        <v>0</v>
      </c>
    </row>
  </sheetData>
  <mergeCells count="15">
    <mergeCell ref="A41:A42"/>
    <mergeCell ref="B41:B42"/>
    <mergeCell ref="C41:C42"/>
    <mergeCell ref="D41:F41"/>
    <mergeCell ref="A18:F18"/>
    <mergeCell ref="A20:A21"/>
    <mergeCell ref="B20:B21"/>
    <mergeCell ref="C20:C21"/>
    <mergeCell ref="D20:F20"/>
    <mergeCell ref="A39:F39"/>
    <mergeCell ref="A2:F2"/>
    <mergeCell ref="A4:A5"/>
    <mergeCell ref="B4:B5"/>
    <mergeCell ref="C4:C5"/>
    <mergeCell ref="D4:F4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инф.для членов НС</vt:lpstr>
      <vt:lpstr>тит.л</vt:lpstr>
      <vt:lpstr>разд2</vt:lpstr>
      <vt:lpstr>ф.1</vt:lpstr>
      <vt:lpstr>ф.2</vt:lpstr>
      <vt:lpstr>ф.3</vt:lpstr>
      <vt:lpstr>ф.4(1,2)</vt:lpstr>
      <vt:lpstr>ф.4(3)</vt:lpstr>
      <vt:lpstr>ф.4 (3)</vt:lpstr>
      <vt:lpstr>ф.4(5)</vt:lpstr>
      <vt:lpstr>ф.4(4,5)</vt:lpstr>
      <vt:lpstr>ф.4(6,7)</vt:lpstr>
      <vt:lpstr>ф.4(8)</vt:lpstr>
      <vt:lpstr>ф.4(11)</vt:lpstr>
      <vt:lpstr>ф.5</vt:lpstr>
      <vt:lpstr>ф.6</vt:lpstr>
      <vt:lpstr>ф.7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Бурячинская ИВ</dc:creator>
  <cp:lastModifiedBy>Qwerty</cp:lastModifiedBy>
  <cp:lastPrinted>2014-12-04T15:19:36Z</cp:lastPrinted>
  <dcterms:created xsi:type="dcterms:W3CDTF">2012-12-27T03:05:42Z</dcterms:created>
  <dcterms:modified xsi:type="dcterms:W3CDTF">2014-12-08T04:03:25Z</dcterms:modified>
</cp:coreProperties>
</file>